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showInkAnnotation="0"/>
  <mc:AlternateContent xmlns:mc="http://schemas.openxmlformats.org/markup-compatibility/2006">
    <mc:Choice Requires="x15">
      <x15ac:absPath xmlns:x15ac="http://schemas.microsoft.com/office/spreadsheetml/2010/11/ac" url="C:\Program Files (x86)\Mimecast\PATI\temp\96010a20-aa14-4c91-b97f-4e513772d3a2\"/>
    </mc:Choice>
  </mc:AlternateContent>
  <xr:revisionPtr revIDLastSave="0" documentId="8_{D002D4D6-F02A-4A23-9B47-84F0723DF802}" xr6:coauthVersionLast="36" xr6:coauthVersionMax="36" xr10:uidLastSave="{00000000-0000-0000-0000-000000000000}"/>
  <bookViews>
    <workbookView xWindow="-105" yWindow="-105" windowWidth="25185" windowHeight="16260" xr2:uid="{00000000-000D-0000-FFFF-FFFF00000000}"/>
  </bookViews>
  <sheets>
    <sheet name="P&amp;L"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'P&amp;L'!$F$18</definedName>
    <definedName name="DATA_01" hidden="1">'P&amp;L'!$B$2:$B$3</definedName>
    <definedName name="DATA_02" hidden="1">'P&amp;L'!$E$6:$E$7</definedName>
    <definedName name="DATA_03" hidden="1">'P&amp;L'!#REF!</definedName>
    <definedName name="DATA_04" hidden="1">'P&amp;L'!$E$11:$E$16</definedName>
    <definedName name="DATA_05" hidden="1">'P&amp;L'!$B$16</definedName>
    <definedName name="DATA_06" hidden="1">'P&amp;L'!$E$23:$E$53</definedName>
    <definedName name="DATA_07" hidden="1">'P&amp;L'!#REF!</definedName>
    <definedName name="DATA_08" hidden="1">'P&amp;L'!$F$66</definedName>
    <definedName name="Gross_Profit">'P&amp;L'!$F$20</definedName>
    <definedName name="IntroPrintArea" hidden="1">#REF!</definedName>
    <definedName name="Inventory_Avail">'P&amp;L'!$E$16</definedName>
    <definedName name="Look1Area">#REF!</definedName>
    <definedName name="Look2Area">#REF!</definedName>
    <definedName name="Look3Area">#REF!</definedName>
    <definedName name="Look4Area">#REF!</definedName>
    <definedName name="Look5Area">#REF!</definedName>
    <definedName name="Net_Income">'P&amp;L'!$F$71</definedName>
    <definedName name="Net_Sales">'P&amp;L'!$F$8</definedName>
    <definedName name="Op_Income">'P&amp;L'!$F$64</definedName>
    <definedName name="Operating_Income">'P&amp;L'!$F$64</definedName>
    <definedName name="Other_Income">'P&amp;L'!$F$69</definedName>
    <definedName name="_xlnm.Print_Area" localSheetId="0">'P&amp;L'!$B$1:$F$71</definedName>
    <definedName name="TemplatePrintArea">'P&amp;L'!$B$1:$F$67</definedName>
    <definedName name="Total_Expenses">'P&amp;L'!$F$62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J11" i="2"/>
  <c r="K21" i="2"/>
  <c r="J21" i="2"/>
  <c r="E54" i="2"/>
  <c r="E23" i="2"/>
  <c r="E30" i="2"/>
  <c r="E35" i="2"/>
  <c r="E40" i="2"/>
  <c r="E47" i="2"/>
  <c r="E50" i="2"/>
  <c r="F62" i="2"/>
  <c r="D23" i="2"/>
  <c r="D30" i="2"/>
  <c r="D35" i="2"/>
  <c r="D40" i="2"/>
  <c r="D47" i="2"/>
  <c r="D50" i="2"/>
  <c r="D54" i="2"/>
  <c r="D62" i="2"/>
  <c r="D63" i="2"/>
  <c r="F69" i="2"/>
  <c r="F8" i="2"/>
  <c r="E16" i="2"/>
  <c r="F18" i="2"/>
  <c r="F20" i="2"/>
  <c r="F64" i="2"/>
  <c r="F71" i="2"/>
</calcChain>
</file>

<file path=xl/sharedStrings.xml><?xml version="1.0" encoding="utf-8"?>
<sst xmlns="http://schemas.openxmlformats.org/spreadsheetml/2006/main" count="83" uniqueCount="71">
  <si>
    <t>_Example</t>
  </si>
  <si>
    <t>_Shading</t>
  </si>
  <si>
    <t>_Series</t>
  </si>
  <si>
    <t>_Look</t>
  </si>
  <si>
    <t>OfficeReady 3.0</t>
  </si>
  <si>
    <t>Revenue</t>
  </si>
  <si>
    <t>Cost of Goods Sold</t>
  </si>
  <si>
    <t>Gross Sales</t>
  </si>
  <si>
    <t>Less: Sales Returns and Allowances</t>
  </si>
  <si>
    <t>Beginning Inventory</t>
  </si>
  <si>
    <t>Freight-in</t>
  </si>
  <si>
    <t>Direct Labor</t>
  </si>
  <si>
    <t>Indirect Expenses</t>
  </si>
  <si>
    <t>Inventory Available</t>
  </si>
  <si>
    <t>Less: Ending Inventory</t>
  </si>
  <si>
    <t xml:space="preserve">    Cost of Goods Sold</t>
  </si>
  <si>
    <t xml:space="preserve">    Net Sales</t>
  </si>
  <si>
    <t xml:space="preserve">    Gross Profit (Loss)</t>
  </si>
  <si>
    <t>Expenses</t>
  </si>
  <si>
    <t>Rent</t>
  </si>
  <si>
    <t>Travel</t>
  </si>
  <si>
    <t>Utilities</t>
  </si>
  <si>
    <t>Other Income</t>
  </si>
  <si>
    <t>Gain (Loss) on Sale of Assets</t>
  </si>
  <si>
    <t>Interest Income</t>
  </si>
  <si>
    <t xml:space="preserve">    Total Expenses</t>
  </si>
  <si>
    <t xml:space="preserve">    Net Operating Income</t>
  </si>
  <si>
    <t xml:space="preserve">    Total Other Income</t>
  </si>
  <si>
    <t xml:space="preserve">    Net Income (Loss)</t>
  </si>
  <si>
    <t>Financial Statements in U.S. Dollars</t>
  </si>
  <si>
    <t>Add:                 Purchases</t>
  </si>
  <si>
    <t>FY 2030</t>
  </si>
  <si>
    <t>Benefits</t>
  </si>
  <si>
    <t>Marketing &amp; advertising</t>
  </si>
  <si>
    <t>Compensation</t>
  </si>
  <si>
    <t>Wages (FTE)</t>
  </si>
  <si>
    <t>Wages (Contractors)</t>
  </si>
  <si>
    <t>Bonuses</t>
  </si>
  <si>
    <t>Office</t>
  </si>
  <si>
    <t>Services (Facilities Management)</t>
  </si>
  <si>
    <t>Supplies (Equipment)</t>
  </si>
  <si>
    <t>Equipment</t>
  </si>
  <si>
    <t>Laptops</t>
  </si>
  <si>
    <t>Tech accessories (mice, cables etc.)</t>
  </si>
  <si>
    <t>Systems &amp; Subscriptions</t>
  </si>
  <si>
    <t>Microsoft Suites</t>
  </si>
  <si>
    <t>3rd parties</t>
  </si>
  <si>
    <t>Accountants</t>
  </si>
  <si>
    <t>Solicitors</t>
  </si>
  <si>
    <t>Ad campaigns</t>
  </si>
  <si>
    <t>Marketing system</t>
  </si>
  <si>
    <t>Social media campaigns</t>
  </si>
  <si>
    <t>Professional memberships</t>
  </si>
  <si>
    <t>Training requests</t>
  </si>
  <si>
    <t>Entertainment</t>
  </si>
  <si>
    <t>Dining out</t>
  </si>
  <si>
    <t>Mobile phones</t>
  </si>
  <si>
    <t>Other</t>
  </si>
  <si>
    <t>Overtime</t>
  </si>
  <si>
    <t>Payroll taxes</t>
  </si>
  <si>
    <t>Maintenance</t>
  </si>
  <si>
    <t>HR system</t>
  </si>
  <si>
    <t>Case ticketing system</t>
  </si>
  <si>
    <t>Payroll system</t>
  </si>
  <si>
    <t>Internal training software</t>
  </si>
  <si>
    <t>P&amp;L</t>
  </si>
  <si>
    <t>C&amp;E Consultants</t>
  </si>
  <si>
    <t>User accounts</t>
  </si>
  <si>
    <t>Actual</t>
  </si>
  <si>
    <t>Forecast</t>
  </si>
  <si>
    <t xml:space="preserve">    Overspend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</si>
</sst>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
    <numFmt numFmtId="165" formatCode="0_);[Red]\(0\)"/>
    <numFmt numFmtId="166" formatCode="0_);\(0\)"/>
    <numFmt numFmtId="167" formatCode="[$$-409]#,##0"/>
    <numFmt numFmtId="168" formatCode="[$$-409]#,##0_ ;[Red]\-[$$-409]#,##0\ "/>
  </numFmts>
  <fonts count="11"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
      <b/>
      <i/>
      <sz val="10"/>
      <name val="Arial"/>
      <family val="2"/>
      <scheme val="minor"/>
    </font>
    <font>
      <i/>
      <sz val="10"/>
      <name val="Arial"/>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6">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
      <left style="thin">
        <color theme="4" tint="-0.24994659260841701"/>
      </left>
      <right style="thin">
        <color theme="4" tint="-0.24994659260841701"/>
      </right>
      <top style="thin">
        <color theme="4" tint="-0.24994659260841701"/>
      </top>
      <bottom/>
      <diagonal/>
    </border>
  </borders>
  <cellStyleXfs count="4">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43">
    <xf numFmtId="38" fontId="0" fillId="0" borderId="0" xfId="0">
      <alignment wrapText="1"/>
    </xf>
    <xf numFmtId="38" fontId="2" fillId="0" borderId="0" xfId="0" applyFont="1" applyFill="1" applyProtection="1">
      <alignment wrapText="1"/>
      <protection locked="0"/>
    </xf>
    <xf numFmtId="38" fontId="2" fillId="0" borderId="0" xfId="0" applyFont="1" applyProtection="1">
      <alignment wrapText="1"/>
      <protection locked="0"/>
    </xf>
    <xf numFmtId="38" fontId="2" fillId="0" borderId="0" xfId="0" applyFont="1" applyFill="1" applyProtection="1">
      <alignment wrapText="1"/>
    </xf>
    <xf numFmtId="38" fontId="2" fillId="0" borderId="0" xfId="0" applyFont="1" applyFill="1" applyAlignment="1" applyProtection="1">
      <alignment horizontal="centerContinuous"/>
    </xf>
    <xf numFmtId="166" fontId="2" fillId="0" borderId="0" xfId="0" applyNumberFormat="1" applyFont="1" applyFill="1" applyAlignment="1" applyProtection="1">
      <alignment horizontal="centerContinuous"/>
    </xf>
    <xf numFmtId="38" fontId="2" fillId="0" borderId="0" xfId="0" applyFont="1" applyProtection="1">
      <alignment wrapText="1"/>
    </xf>
    <xf numFmtId="38" fontId="3" fillId="0" borderId="0" xfId="0" applyFont="1" applyFill="1" applyAlignment="1" applyProtection="1">
      <alignment horizontal="centerContinuous"/>
    </xf>
    <xf numFmtId="166" fontId="3" fillId="0" borderId="0" xfId="0" applyNumberFormat="1" applyFont="1" applyFill="1" applyAlignment="1" applyProtection="1">
      <alignment horizontal="centerContinuous"/>
    </xf>
    <xf numFmtId="38" fontId="2" fillId="0" borderId="0" xfId="0" applyFont="1" applyFill="1" applyAlignment="1" applyProtection="1">
      <alignment horizontal="left"/>
      <protection locked="0"/>
    </xf>
    <xf numFmtId="166" fontId="2" fillId="0" borderId="0" xfId="0" applyNumberFormat="1" applyFont="1" applyFill="1" applyProtection="1">
      <alignment wrapText="1"/>
    </xf>
    <xf numFmtId="38" fontId="4" fillId="0" borderId="0" xfId="0" applyFont="1" applyFill="1" applyProtection="1">
      <alignment wrapText="1"/>
    </xf>
    <xf numFmtId="166" fontId="2" fillId="0" borderId="0" xfId="0" applyNumberFormat="1" applyFont="1" applyFill="1" applyBorder="1" applyProtection="1">
      <alignment wrapText="1"/>
    </xf>
    <xf numFmtId="166" fontId="2" fillId="0" borderId="0" xfId="0" applyNumberFormat="1" applyFont="1" applyProtection="1">
      <alignment wrapText="1"/>
    </xf>
    <xf numFmtId="38" fontId="7" fillId="2" borderId="0" xfId="0" applyFont="1" applyFill="1" applyAlignment="1" applyProtection="1">
      <protection locked="0"/>
    </xf>
    <xf numFmtId="38" fontId="7" fillId="2" borderId="0" xfId="0" applyFont="1" applyFill="1" applyAlignment="1" applyProtection="1">
      <alignment horizontal="left"/>
      <protection locked="0"/>
    </xf>
    <xf numFmtId="166" fontId="2" fillId="0" borderId="1" xfId="0" applyNumberFormat="1" applyFont="1" applyFill="1" applyBorder="1" applyProtection="1">
      <alignment wrapText="1"/>
      <protection locked="0"/>
    </xf>
    <xf numFmtId="38" fontId="8" fillId="0" borderId="0" xfId="0" applyFont="1" applyFill="1" applyAlignment="1" applyProtection="1">
      <alignment horizontal="left"/>
      <protection locked="0"/>
    </xf>
    <xf numFmtId="38" fontId="2" fillId="0" borderId="0" xfId="0" applyFont="1" applyFill="1" applyAlignment="1" applyProtection="1">
      <alignment horizontal="left" indent="2"/>
      <protection locked="0"/>
    </xf>
    <xf numFmtId="38" fontId="5" fillId="0" borderId="0" xfId="0" applyFont="1" applyFill="1" applyAlignment="1" applyProtection="1">
      <alignment horizontal="left" indent="2"/>
      <protection locked="0"/>
    </xf>
    <xf numFmtId="38" fontId="2" fillId="0" borderId="0" xfId="0" applyFont="1" applyFill="1" applyBorder="1" applyAlignment="1" applyProtection="1">
      <alignment horizontal="left" indent="2"/>
      <protection locked="0"/>
    </xf>
    <xf numFmtId="38" fontId="5" fillId="0" borderId="0" xfId="0" applyFont="1" applyAlignment="1" applyProtection="1">
      <alignment horizontal="left" indent="2"/>
      <protection locked="0"/>
    </xf>
    <xf numFmtId="38" fontId="2" fillId="0" borderId="0" xfId="0" applyFont="1" applyAlignment="1" applyProtection="1">
      <alignment horizontal="left" indent="2"/>
      <protection locked="0"/>
    </xf>
    <xf numFmtId="38" fontId="2" fillId="0" borderId="0" xfId="0" applyFont="1" applyAlignment="1" applyProtection="1">
      <alignment horizontal="left" indent="2"/>
    </xf>
    <xf numFmtId="38" fontId="2" fillId="0" borderId="0" xfId="0" applyFont="1" applyFill="1" applyAlignment="1" applyProtection="1">
      <alignment horizontal="left" indent="10"/>
      <protection locked="0"/>
    </xf>
    <xf numFmtId="38" fontId="5" fillId="0" borderId="0" xfId="0" applyFont="1" applyFill="1" applyAlignment="1" applyProtection="1">
      <alignment horizontal="left"/>
      <protection locked="0"/>
    </xf>
    <xf numFmtId="38" fontId="5" fillId="0" borderId="0" xfId="0" applyFont="1" applyProtection="1">
      <alignment wrapText="1"/>
    </xf>
    <xf numFmtId="38" fontId="5" fillId="0" borderId="0" xfId="0" applyFont="1" applyFill="1" applyAlignment="1" applyProtection="1">
      <alignment vertical="top"/>
      <protection locked="0"/>
    </xf>
    <xf numFmtId="38" fontId="2" fillId="0" borderId="0" xfId="0" applyFont="1" applyFill="1" applyAlignment="1" applyProtection="1">
      <protection locked="0"/>
    </xf>
    <xf numFmtId="38" fontId="5" fillId="0" borderId="0" xfId="0" applyFont="1" applyFill="1" applyAlignment="1" applyProtection="1">
      <protection locked="0"/>
    </xf>
    <xf numFmtId="167" fontId="2" fillId="0" borderId="1" xfId="0" applyNumberFormat="1" applyFont="1" applyFill="1" applyBorder="1" applyProtection="1">
      <alignment wrapText="1"/>
      <protection locked="0"/>
    </xf>
    <xf numFmtId="167" fontId="2" fillId="3" borderId="2" xfId="0" applyNumberFormat="1" applyFont="1" applyFill="1" applyBorder="1" applyProtection="1">
      <alignment wrapText="1"/>
    </xf>
    <xf numFmtId="167" fontId="2" fillId="0" borderId="3" xfId="0" applyNumberFormat="1" applyFont="1" applyFill="1" applyBorder="1" applyProtection="1">
      <alignment wrapText="1"/>
      <protection locked="0"/>
    </xf>
    <xf numFmtId="167" fontId="5" fillId="0" borderId="1" xfId="0" applyNumberFormat="1" applyFont="1" applyFill="1" applyBorder="1" applyProtection="1">
      <alignment wrapText="1"/>
      <protection locked="0"/>
    </xf>
    <xf numFmtId="167" fontId="2" fillId="3" borderId="4" xfId="0" applyNumberFormat="1" applyFont="1" applyFill="1" applyBorder="1" applyProtection="1">
      <alignment wrapText="1"/>
    </xf>
    <xf numFmtId="166" fontId="5" fillId="0" borderId="0" xfId="0" applyNumberFormat="1" applyFont="1" applyFill="1" applyProtection="1">
      <alignment wrapText="1"/>
    </xf>
    <xf numFmtId="167" fontId="9" fillId="0" borderId="1" xfId="0" applyNumberFormat="1" applyFont="1" applyFill="1" applyBorder="1" applyProtection="1">
      <alignment wrapText="1"/>
      <protection locked="0"/>
    </xf>
    <xf numFmtId="167" fontId="10" fillId="0" borderId="1" xfId="0" applyNumberFormat="1" applyFont="1" applyFill="1" applyBorder="1" applyProtection="1">
      <alignment wrapText="1"/>
      <protection locked="0"/>
    </xf>
    <xf numFmtId="38" fontId="9" fillId="0" borderId="0" xfId="0" applyFont="1" applyFill="1" applyAlignment="1" applyProtection="1">
      <alignment horizontal="left" indent="2"/>
      <protection locked="0"/>
    </xf>
    <xf numFmtId="168" fontId="10" fillId="0" borderId="0" xfId="0" applyNumberFormat="1" applyFont="1" applyFill="1" applyProtection="1">
      <alignment wrapText="1"/>
    </xf>
    <xf numFmtId="167" fontId="10" fillId="0" borderId="5" xfId="0" applyNumberFormat="1" applyFont="1" applyFill="1" applyBorder="1" applyProtection="1">
      <alignment wrapText="1"/>
      <protection locked="0"/>
    </xf>
    <xf numFmtId="167" fontId="2" fillId="0" borderId="0" xfId="0" applyNumberFormat="1" applyFont="1" applyFill="1" applyBorder="1" applyProtection="1">
      <alignment wrapText="1"/>
      <protection locked="0"/>
    </xf>
    <xf numFmtId="38" fontId="6" fillId="0" borderId="0" xfId="0" applyFont="1" applyFill="1" applyAlignment="1" applyProtection="1">
      <alignment horizontal="center"/>
      <protection locked="0"/>
    </xf>
  </cellXfs>
  <cellStyles count="4">
    <cellStyle name="Date" xfId="1" xr:uid="{00000000-0005-0000-0000-000000000000}"/>
    <cellStyle name="Fixed" xfId="2" xr:uid="{00000000-0005-0000-0000-000001000000}"/>
    <cellStyle name="Normal" xfId="0" builtinId="0" customBuiltin="1"/>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K73"/>
  <sheetViews>
    <sheetView showGridLines="0" tabSelected="1" zoomScale="70" zoomScaleNormal="70" workbookViewId="0">
      <selection activeCell="U16" sqref="U16"/>
    </sheetView>
  </sheetViews>
  <sheetFormatPr defaultColWidth="9.140625" defaultRowHeight="12.75" x14ac:dyDescent="0.2"/>
  <cols>
    <col min="1" max="1" width="2.7109375" style="6" customWidth="1"/>
    <col min="2" max="2" width="31.85546875" style="6" customWidth="1"/>
    <col min="3" max="3" width="31.7109375" style="6" hidden="1" customWidth="1"/>
    <col min="4" max="4" width="15.85546875" style="6" customWidth="1"/>
    <col min="5" max="6" width="15.5703125" style="13" customWidth="1"/>
    <col min="7" max="7" width="2.7109375" style="6" customWidth="1"/>
    <col min="8" max="8" width="9.140625" style="6"/>
    <col min="9" max="9" width="30.5703125" style="6" bestFit="1" customWidth="1"/>
    <col min="10" max="10" width="14.140625" style="6" customWidth="1"/>
    <col min="11" max="16384" width="9.140625" style="6"/>
  </cols>
  <sheetData>
    <row r="1" spans="1:11" s="2" customFormat="1" ht="23.25" x14ac:dyDescent="0.35">
      <c r="A1" s="1"/>
      <c r="B1" s="42" t="s">
        <v>65</v>
      </c>
      <c r="C1" s="42"/>
      <c r="D1" s="42"/>
      <c r="E1" s="42"/>
      <c r="F1" s="42"/>
      <c r="G1" s="1"/>
    </row>
    <row r="2" spans="1:11" ht="15.75" customHeight="1" x14ac:dyDescent="0.25">
      <c r="A2" s="3"/>
      <c r="B2" s="17" t="s">
        <v>66</v>
      </c>
      <c r="C2" s="4"/>
      <c r="D2" s="4"/>
      <c r="E2" s="5"/>
      <c r="F2" s="5"/>
      <c r="G2" s="3"/>
    </row>
    <row r="3" spans="1:11" ht="15.75" customHeight="1" x14ac:dyDescent="0.25">
      <c r="A3" s="3"/>
      <c r="B3" s="17" t="s">
        <v>31</v>
      </c>
      <c r="C3" s="7"/>
      <c r="D3" s="7"/>
      <c r="E3" s="8"/>
      <c r="F3" s="8"/>
      <c r="G3" s="3"/>
    </row>
    <row r="4" spans="1:11" ht="24" customHeight="1" x14ac:dyDescent="0.2">
      <c r="A4" s="3"/>
      <c r="B4" s="9" t="s">
        <v>29</v>
      </c>
      <c r="C4" s="3"/>
      <c r="D4" s="3"/>
      <c r="E4" s="10"/>
      <c r="F4" s="10"/>
      <c r="G4" s="3"/>
    </row>
    <row r="5" spans="1:11" ht="15.75" customHeight="1" x14ac:dyDescent="0.25">
      <c r="A5" s="3"/>
      <c r="B5" s="14" t="s">
        <v>5</v>
      </c>
      <c r="C5" s="11"/>
      <c r="D5" s="11"/>
      <c r="E5" s="10"/>
      <c r="F5" s="10"/>
      <c r="G5" s="3"/>
    </row>
    <row r="6" spans="1:11" x14ac:dyDescent="0.2">
      <c r="A6" s="3"/>
      <c r="B6" s="18" t="s">
        <v>7</v>
      </c>
      <c r="C6" s="3"/>
      <c r="D6" s="3"/>
      <c r="E6" s="30">
        <v>10000000</v>
      </c>
      <c r="F6" s="10"/>
      <c r="G6" s="3"/>
    </row>
    <row r="7" spans="1:11" x14ac:dyDescent="0.2">
      <c r="A7" s="3"/>
      <c r="B7" s="18" t="s">
        <v>8</v>
      </c>
      <c r="C7" s="3"/>
      <c r="D7" s="3"/>
      <c r="E7" s="30">
        <v>500000</v>
      </c>
      <c r="F7" s="10"/>
      <c r="G7" s="3"/>
    </row>
    <row r="8" spans="1:11" ht="13.5" thickBot="1" x14ac:dyDescent="0.25">
      <c r="A8" s="3"/>
      <c r="B8" s="19" t="s">
        <v>16</v>
      </c>
      <c r="C8" s="3"/>
      <c r="D8" s="3"/>
      <c r="E8" s="12"/>
      <c r="F8" s="31">
        <f>IF(OR(E6&lt;&gt;0,E7&lt;&gt;0),SUM(E6-E7),0)</f>
        <v>9500000</v>
      </c>
      <c r="G8" s="3"/>
    </row>
    <row r="9" spans="1:11" x14ac:dyDescent="0.2">
      <c r="A9" s="3"/>
      <c r="B9" s="18"/>
      <c r="C9" s="3"/>
      <c r="D9" s="3"/>
      <c r="E9" s="12"/>
      <c r="F9" s="12"/>
      <c r="G9" s="3"/>
    </row>
    <row r="10" spans="1:11" ht="15.75" x14ac:dyDescent="0.25">
      <c r="A10" s="3"/>
      <c r="B10" s="14" t="s">
        <v>6</v>
      </c>
      <c r="C10" s="11"/>
      <c r="D10" s="11"/>
      <c r="E10" s="10"/>
      <c r="F10" s="10"/>
      <c r="G10" s="3"/>
      <c r="I10" s="14" t="s">
        <v>18</v>
      </c>
      <c r="J10" s="35" t="s">
        <v>69</v>
      </c>
      <c r="K10" s="26" t="s">
        <v>68</v>
      </c>
    </row>
    <row r="11" spans="1:11" x14ac:dyDescent="0.2">
      <c r="A11" s="3"/>
      <c r="B11" s="18" t="s">
        <v>9</v>
      </c>
      <c r="C11" s="3"/>
      <c r="D11" s="3"/>
      <c r="E11" s="30">
        <v>1500000</v>
      </c>
      <c r="F11" s="10"/>
      <c r="G11" s="3"/>
      <c r="I11" s="29" t="s">
        <v>46</v>
      </c>
      <c r="J11" s="36">
        <f>SUM(J12:J13)</f>
        <v>155000</v>
      </c>
      <c r="K11" s="33">
        <f>SUM(K12:K13)</f>
        <v>145000</v>
      </c>
    </row>
    <row r="12" spans="1:11" x14ac:dyDescent="0.2">
      <c r="A12" s="3"/>
      <c r="B12" s="18" t="s">
        <v>30</v>
      </c>
      <c r="C12" s="3"/>
      <c r="D12" s="3"/>
      <c r="E12" s="30">
        <v>100000</v>
      </c>
      <c r="F12" s="10"/>
      <c r="G12" s="3"/>
      <c r="I12" s="28" t="s">
        <v>47</v>
      </c>
      <c r="J12" s="37">
        <v>125000</v>
      </c>
      <c r="K12" s="30">
        <v>125000</v>
      </c>
    </row>
    <row r="13" spans="1:11" x14ac:dyDescent="0.2">
      <c r="A13" s="3"/>
      <c r="B13" s="24" t="s">
        <v>10</v>
      </c>
      <c r="C13" s="3"/>
      <c r="D13" s="3"/>
      <c r="E13" s="30">
        <v>50000</v>
      </c>
      <c r="F13" s="10"/>
      <c r="G13" s="3"/>
      <c r="I13" s="28" t="s">
        <v>48</v>
      </c>
      <c r="J13" s="37">
        <v>30000</v>
      </c>
      <c r="K13" s="30">
        <v>20000</v>
      </c>
    </row>
    <row r="14" spans="1:11" x14ac:dyDescent="0.2">
      <c r="A14" s="3"/>
      <c r="B14" s="24" t="s">
        <v>11</v>
      </c>
      <c r="C14" s="3"/>
      <c r="D14" s="3"/>
      <c r="E14" s="30">
        <v>500000</v>
      </c>
      <c r="F14" s="10"/>
      <c r="G14" s="3"/>
    </row>
    <row r="15" spans="1:11" x14ac:dyDescent="0.2">
      <c r="A15" s="3"/>
      <c r="B15" s="24" t="s">
        <v>12</v>
      </c>
      <c r="C15" s="3"/>
      <c r="D15" s="3"/>
      <c r="E15" s="30">
        <v>100000</v>
      </c>
      <c r="F15" s="10"/>
      <c r="G15" s="3"/>
    </row>
    <row r="16" spans="1:11" ht="13.5" thickBot="1" x14ac:dyDescent="0.25">
      <c r="A16" s="3"/>
      <c r="B16" s="20" t="s">
        <v>13</v>
      </c>
      <c r="C16" s="3"/>
      <c r="D16" s="3"/>
      <c r="E16" s="31">
        <f>IF(SUM(E11:E15),SUM(E11:E15),0)</f>
        <v>2250000</v>
      </c>
      <c r="F16" s="10"/>
      <c r="G16" s="3"/>
      <c r="I16" s="28"/>
    </row>
    <row r="17" spans="1:11" x14ac:dyDescent="0.2">
      <c r="A17" s="3"/>
      <c r="B17" s="18" t="s">
        <v>14</v>
      </c>
      <c r="C17" s="3"/>
      <c r="D17" s="3"/>
      <c r="E17" s="32">
        <v>250000</v>
      </c>
      <c r="F17" s="10"/>
      <c r="G17" s="3"/>
      <c r="J17" s="3"/>
    </row>
    <row r="18" spans="1:11" ht="13.5" thickBot="1" x14ac:dyDescent="0.25">
      <c r="A18" s="3"/>
      <c r="B18" s="19" t="s">
        <v>15</v>
      </c>
      <c r="C18" s="3"/>
      <c r="D18" s="3"/>
      <c r="E18" s="10"/>
      <c r="F18" s="31">
        <f>IF(OR(Inventory_Avail,E17),Inventory_Avail-E17,0)</f>
        <v>2000000</v>
      </c>
      <c r="G18" s="3"/>
      <c r="J18" s="3"/>
    </row>
    <row r="19" spans="1:11" x14ac:dyDescent="0.2">
      <c r="A19" s="3"/>
      <c r="B19" s="18"/>
      <c r="C19" s="3"/>
      <c r="D19" s="3"/>
      <c r="E19" s="10"/>
      <c r="F19" s="10"/>
      <c r="G19" s="3"/>
      <c r="J19" s="3"/>
    </row>
    <row r="20" spans="1:11" ht="13.5" thickBot="1" x14ac:dyDescent="0.25">
      <c r="A20" s="3"/>
      <c r="B20" s="19" t="s">
        <v>17</v>
      </c>
      <c r="C20" s="3"/>
      <c r="D20" s="3"/>
      <c r="E20" s="10"/>
      <c r="F20" s="31">
        <f>IF(OR(Net_Sales,COGS),Net_Sales-COGS,0)</f>
        <v>7500000</v>
      </c>
      <c r="G20" s="3"/>
    </row>
    <row r="21" spans="1:11" x14ac:dyDescent="0.2">
      <c r="A21" s="3"/>
      <c r="B21" s="18"/>
      <c r="C21" s="3"/>
      <c r="D21" s="3"/>
      <c r="E21" s="10"/>
      <c r="F21" s="10"/>
      <c r="G21" s="3"/>
      <c r="I21" s="27" t="s">
        <v>41</v>
      </c>
      <c r="J21" s="36">
        <f>SUM(J22:J25)</f>
        <v>7000</v>
      </c>
      <c r="K21" s="33">
        <f>SUM(K22:K25)</f>
        <v>13000</v>
      </c>
    </row>
    <row r="22" spans="1:11" ht="15.75" customHeight="1" x14ac:dyDescent="0.25">
      <c r="A22" s="3"/>
      <c r="B22" s="14" t="s">
        <v>18</v>
      </c>
      <c r="C22" s="11"/>
      <c r="D22" s="35" t="s">
        <v>69</v>
      </c>
      <c r="E22" s="35" t="s">
        <v>68</v>
      </c>
      <c r="F22" s="35"/>
      <c r="G22" s="3"/>
      <c r="I22" s="28" t="s">
        <v>42</v>
      </c>
      <c r="J22" s="37">
        <v>2500</v>
      </c>
      <c r="K22" s="30">
        <v>5000</v>
      </c>
    </row>
    <row r="23" spans="1:11" x14ac:dyDescent="0.2">
      <c r="A23" s="3"/>
      <c r="B23" s="25" t="s">
        <v>34</v>
      </c>
      <c r="C23" s="3"/>
      <c r="D23" s="36">
        <f>SUM(D24:D29)</f>
        <v>2750000</v>
      </c>
      <c r="E23" s="33">
        <f>SUM(E24:E29)</f>
        <v>3075000</v>
      </c>
      <c r="F23" s="10"/>
      <c r="G23" s="3"/>
      <c r="I23" s="28" t="s">
        <v>43</v>
      </c>
      <c r="J23" s="37">
        <v>500</v>
      </c>
      <c r="K23" s="30">
        <v>1000</v>
      </c>
    </row>
    <row r="24" spans="1:11" x14ac:dyDescent="0.2">
      <c r="A24" s="3"/>
      <c r="B24" s="6" t="s">
        <v>35</v>
      </c>
      <c r="C24" s="3"/>
      <c r="D24" s="37">
        <v>2000000</v>
      </c>
      <c r="E24" s="30">
        <v>2000000</v>
      </c>
      <c r="F24" s="10"/>
      <c r="G24" s="3"/>
      <c r="I24" s="28" t="s">
        <v>56</v>
      </c>
      <c r="J24" s="37">
        <v>2000</v>
      </c>
      <c r="K24" s="30">
        <v>4000</v>
      </c>
    </row>
    <row r="25" spans="1:11" x14ac:dyDescent="0.2">
      <c r="A25" s="3"/>
      <c r="B25" s="6" t="s">
        <v>36</v>
      </c>
      <c r="C25" s="3"/>
      <c r="D25" s="37">
        <v>200000</v>
      </c>
      <c r="E25" s="30">
        <v>500000</v>
      </c>
      <c r="F25" s="10"/>
      <c r="G25" s="3"/>
      <c r="I25" s="28" t="s">
        <v>60</v>
      </c>
      <c r="J25" s="37">
        <v>2000</v>
      </c>
      <c r="K25" s="30">
        <v>3000</v>
      </c>
    </row>
    <row r="26" spans="1:11" x14ac:dyDescent="0.2">
      <c r="A26" s="3"/>
      <c r="B26" s="6" t="s">
        <v>32</v>
      </c>
      <c r="C26" s="3"/>
      <c r="D26" s="37">
        <v>75000</v>
      </c>
      <c r="E26" s="30">
        <v>75000</v>
      </c>
      <c r="F26" s="10"/>
      <c r="G26" s="3"/>
    </row>
    <row r="27" spans="1:11" x14ac:dyDescent="0.2">
      <c r="A27" s="3"/>
      <c r="B27" s="6" t="s">
        <v>37</v>
      </c>
      <c r="C27" s="3"/>
      <c r="D27" s="37">
        <v>250000</v>
      </c>
      <c r="E27" s="30">
        <v>200000</v>
      </c>
      <c r="F27" s="10"/>
      <c r="G27" s="3"/>
    </row>
    <row r="28" spans="1:11" x14ac:dyDescent="0.2">
      <c r="A28" s="3"/>
      <c r="B28" s="6" t="s">
        <v>58</v>
      </c>
      <c r="C28" s="3"/>
      <c r="D28" s="37">
        <v>25000</v>
      </c>
      <c r="E28" s="30">
        <v>100000</v>
      </c>
      <c r="F28" s="10"/>
      <c r="G28" s="3"/>
    </row>
    <row r="29" spans="1:11" x14ac:dyDescent="0.2">
      <c r="A29" s="3"/>
      <c r="B29" s="6" t="s">
        <v>59</v>
      </c>
      <c r="C29" s="3"/>
      <c r="D29" s="37">
        <v>200000</v>
      </c>
      <c r="E29" s="30">
        <v>200000</v>
      </c>
      <c r="F29" s="10"/>
      <c r="G29" s="3"/>
    </row>
    <row r="30" spans="1:11" x14ac:dyDescent="0.2">
      <c r="A30" s="3"/>
      <c r="B30" s="26" t="s">
        <v>38</v>
      </c>
      <c r="C30" s="3"/>
      <c r="D30" s="36">
        <f>SUM(D31:D34)</f>
        <v>179000</v>
      </c>
      <c r="E30" s="33">
        <f>SUM(E31:E34)</f>
        <v>186000</v>
      </c>
      <c r="F30" s="10"/>
      <c r="G30" s="3"/>
    </row>
    <row r="31" spans="1:11" x14ac:dyDescent="0.2">
      <c r="A31" s="3"/>
      <c r="B31" s="6" t="s">
        <v>19</v>
      </c>
      <c r="C31" s="3"/>
      <c r="D31" s="37">
        <v>100000</v>
      </c>
      <c r="E31" s="30">
        <v>100000</v>
      </c>
      <c r="F31" s="10"/>
      <c r="G31" s="3"/>
    </row>
    <row r="32" spans="1:11" x14ac:dyDescent="0.2">
      <c r="A32" s="3"/>
      <c r="B32" s="6" t="s">
        <v>39</v>
      </c>
      <c r="C32" s="3"/>
      <c r="D32" s="37">
        <v>37000</v>
      </c>
      <c r="E32" s="30">
        <v>35000</v>
      </c>
      <c r="F32" s="10"/>
      <c r="G32" s="3"/>
    </row>
    <row r="33" spans="1:7" x14ac:dyDescent="0.2">
      <c r="A33" s="3"/>
      <c r="B33" s="6" t="s">
        <v>40</v>
      </c>
      <c r="C33" s="3"/>
      <c r="D33" s="37">
        <v>25000</v>
      </c>
      <c r="E33" s="30">
        <v>30000</v>
      </c>
      <c r="F33" s="10"/>
      <c r="G33" s="3"/>
    </row>
    <row r="34" spans="1:7" x14ac:dyDescent="0.2">
      <c r="A34" s="3"/>
      <c r="B34" s="6" t="s">
        <v>21</v>
      </c>
      <c r="C34" s="3"/>
      <c r="D34" s="37">
        <v>17000</v>
      </c>
      <c r="E34" s="30">
        <v>21000</v>
      </c>
      <c r="F34" s="10"/>
      <c r="G34" s="3"/>
    </row>
    <row r="35" spans="1:7" x14ac:dyDescent="0.2">
      <c r="A35" s="3"/>
      <c r="B35" s="27" t="s">
        <v>41</v>
      </c>
      <c r="C35" s="3"/>
      <c r="D35" s="36">
        <f>SUM(D36:D39)</f>
        <v>7000</v>
      </c>
      <c r="E35" s="33">
        <f>SUM(E36:E39)</f>
        <v>13000</v>
      </c>
      <c r="F35" s="10"/>
      <c r="G35" s="3"/>
    </row>
    <row r="36" spans="1:7" x14ac:dyDescent="0.2">
      <c r="A36" s="3"/>
      <c r="B36" s="28" t="s">
        <v>42</v>
      </c>
      <c r="C36" s="3"/>
      <c r="D36" s="37">
        <v>2500</v>
      </c>
      <c r="E36" s="30">
        <v>5000</v>
      </c>
      <c r="F36" s="10"/>
      <c r="G36" s="3"/>
    </row>
    <row r="37" spans="1:7" x14ac:dyDescent="0.2">
      <c r="A37" s="3"/>
      <c r="B37" s="28" t="s">
        <v>43</v>
      </c>
      <c r="C37" s="3"/>
      <c r="D37" s="37">
        <v>500</v>
      </c>
      <c r="E37" s="30">
        <v>1000</v>
      </c>
      <c r="F37" s="10"/>
      <c r="G37" s="3"/>
    </row>
    <row r="38" spans="1:7" x14ac:dyDescent="0.2">
      <c r="A38" s="3"/>
      <c r="B38" s="28" t="s">
        <v>56</v>
      </c>
      <c r="C38" s="3"/>
      <c r="D38" s="37">
        <v>2000</v>
      </c>
      <c r="E38" s="30">
        <v>4000</v>
      </c>
      <c r="F38" s="10"/>
      <c r="G38" s="3"/>
    </row>
    <row r="39" spans="1:7" x14ac:dyDescent="0.2">
      <c r="A39" s="3"/>
      <c r="B39" s="28" t="s">
        <v>60</v>
      </c>
      <c r="C39" s="3"/>
      <c r="D39" s="37">
        <v>2000</v>
      </c>
      <c r="E39" s="30">
        <v>3000</v>
      </c>
      <c r="F39" s="10"/>
      <c r="G39" s="3"/>
    </row>
    <row r="40" spans="1:7" x14ac:dyDescent="0.2">
      <c r="A40" s="3"/>
      <c r="B40" s="29" t="s">
        <v>44</v>
      </c>
      <c r="C40" s="3"/>
      <c r="D40" s="36">
        <f>SUM(D41:D46)</f>
        <v>102000</v>
      </c>
      <c r="E40" s="33">
        <f>SUM(E41:E46)</f>
        <v>104000</v>
      </c>
      <c r="F40" s="10"/>
      <c r="G40" s="3"/>
    </row>
    <row r="41" spans="1:7" x14ac:dyDescent="0.2">
      <c r="A41" s="3"/>
      <c r="B41" s="28" t="s">
        <v>61</v>
      </c>
      <c r="C41" s="3"/>
      <c r="D41" s="37">
        <v>35000</v>
      </c>
      <c r="E41" s="30">
        <v>35000</v>
      </c>
      <c r="F41" s="10"/>
      <c r="G41" s="3"/>
    </row>
    <row r="42" spans="1:7" x14ac:dyDescent="0.2">
      <c r="A42" s="3"/>
      <c r="B42" s="28" t="s">
        <v>62</v>
      </c>
      <c r="C42" s="3"/>
      <c r="D42" s="37">
        <v>30000</v>
      </c>
      <c r="E42" s="30">
        <v>30000</v>
      </c>
      <c r="F42" s="10"/>
      <c r="G42" s="3"/>
    </row>
    <row r="43" spans="1:7" x14ac:dyDescent="0.2">
      <c r="A43" s="3"/>
      <c r="B43" s="28" t="s">
        <v>63</v>
      </c>
      <c r="C43" s="3"/>
      <c r="D43" s="37">
        <v>25000</v>
      </c>
      <c r="E43" s="30">
        <v>25000</v>
      </c>
      <c r="F43" s="10"/>
      <c r="G43" s="3"/>
    </row>
    <row r="44" spans="1:7" x14ac:dyDescent="0.2">
      <c r="A44" s="3"/>
      <c r="B44" s="28" t="s">
        <v>45</v>
      </c>
      <c r="C44" s="3"/>
      <c r="D44" s="37">
        <v>5000</v>
      </c>
      <c r="E44" s="30">
        <v>5000</v>
      </c>
      <c r="F44" s="10"/>
      <c r="G44" s="3"/>
    </row>
    <row r="45" spans="1:7" x14ac:dyDescent="0.2">
      <c r="A45" s="3"/>
      <c r="B45" s="28" t="s">
        <v>64</v>
      </c>
      <c r="C45" s="3"/>
      <c r="D45" s="37">
        <v>5000</v>
      </c>
      <c r="E45" s="30">
        <v>5000</v>
      </c>
      <c r="F45" s="10"/>
      <c r="G45" s="3"/>
    </row>
    <row r="46" spans="1:7" x14ac:dyDescent="0.2">
      <c r="A46" s="3"/>
      <c r="B46" s="28" t="s">
        <v>67</v>
      </c>
      <c r="C46" s="3"/>
      <c r="D46" s="37">
        <v>2000</v>
      </c>
      <c r="E46" s="30">
        <v>4000</v>
      </c>
      <c r="F46" s="10"/>
      <c r="G46" s="3"/>
    </row>
    <row r="47" spans="1:7" x14ac:dyDescent="0.2">
      <c r="A47" s="3"/>
      <c r="B47" s="29" t="s">
        <v>46</v>
      </c>
      <c r="C47" s="3"/>
      <c r="D47" s="36">
        <f>SUM(D48:D49)</f>
        <v>155000</v>
      </c>
      <c r="E47" s="33">
        <f>SUM(E48:E49)</f>
        <v>145000</v>
      </c>
      <c r="F47" s="10"/>
      <c r="G47" s="3"/>
    </row>
    <row r="48" spans="1:7" x14ac:dyDescent="0.2">
      <c r="A48" s="3"/>
      <c r="B48" s="28" t="s">
        <v>47</v>
      </c>
      <c r="C48" s="3"/>
      <c r="D48" s="37">
        <v>125000</v>
      </c>
      <c r="E48" s="30">
        <v>125000</v>
      </c>
      <c r="F48" s="10"/>
      <c r="G48" s="3"/>
    </row>
    <row r="49" spans="1:7" x14ac:dyDescent="0.2">
      <c r="A49" s="3"/>
      <c r="B49" s="28" t="s">
        <v>48</v>
      </c>
      <c r="C49" s="3"/>
      <c r="D49" s="37">
        <v>30000</v>
      </c>
      <c r="E49" s="30">
        <v>20000</v>
      </c>
      <c r="F49" s="10"/>
      <c r="G49" s="3"/>
    </row>
    <row r="50" spans="1:7" x14ac:dyDescent="0.2">
      <c r="A50" s="3"/>
      <c r="B50" s="29" t="s">
        <v>33</v>
      </c>
      <c r="C50" s="3"/>
      <c r="D50" s="36">
        <f>SUM(D51:D53)</f>
        <v>75000</v>
      </c>
      <c r="E50" s="33">
        <f>SUM(E51:E53)</f>
        <v>102000</v>
      </c>
      <c r="F50" s="10"/>
      <c r="G50" s="3"/>
    </row>
    <row r="51" spans="1:7" x14ac:dyDescent="0.2">
      <c r="A51" s="3"/>
      <c r="B51" s="28" t="s">
        <v>49</v>
      </c>
      <c r="C51" s="3"/>
      <c r="D51" s="37">
        <v>40000</v>
      </c>
      <c r="E51" s="30">
        <v>70000</v>
      </c>
      <c r="F51" s="10"/>
      <c r="G51" s="3"/>
    </row>
    <row r="52" spans="1:7" x14ac:dyDescent="0.2">
      <c r="A52" s="3"/>
      <c r="B52" s="28" t="s">
        <v>51</v>
      </c>
      <c r="C52" s="3"/>
      <c r="D52" s="37">
        <v>10000</v>
      </c>
      <c r="E52" s="30">
        <v>7000</v>
      </c>
      <c r="F52" s="10"/>
      <c r="G52" s="3"/>
    </row>
    <row r="53" spans="1:7" x14ac:dyDescent="0.2">
      <c r="A53" s="3"/>
      <c r="B53" s="28" t="s">
        <v>50</v>
      </c>
      <c r="C53" s="3"/>
      <c r="D53" s="37">
        <v>25000</v>
      </c>
      <c r="E53" s="30">
        <v>25000</v>
      </c>
      <c r="F53" s="10"/>
      <c r="G53" s="3"/>
    </row>
    <row r="54" spans="1:7" x14ac:dyDescent="0.2">
      <c r="A54" s="3"/>
      <c r="B54" s="29" t="s">
        <v>18</v>
      </c>
      <c r="C54" s="3"/>
      <c r="D54" s="36">
        <f>SUM(D55:D60)</f>
        <v>67000</v>
      </c>
      <c r="E54" s="33">
        <f>SUM(E55:E60)</f>
        <v>117000</v>
      </c>
      <c r="F54" s="10"/>
      <c r="G54" s="3"/>
    </row>
    <row r="55" spans="1:7" x14ac:dyDescent="0.2">
      <c r="A55" s="3"/>
      <c r="B55" s="28" t="s">
        <v>52</v>
      </c>
      <c r="C55" s="3"/>
      <c r="D55" s="37">
        <v>1000</v>
      </c>
      <c r="E55" s="30">
        <v>1000</v>
      </c>
      <c r="F55" s="10"/>
      <c r="G55" s="3"/>
    </row>
    <row r="56" spans="1:7" x14ac:dyDescent="0.2">
      <c r="A56" s="3"/>
      <c r="B56" s="28" t="s">
        <v>53</v>
      </c>
      <c r="C56" s="3"/>
      <c r="D56" s="37">
        <v>20000</v>
      </c>
      <c r="E56" s="30">
        <v>15000</v>
      </c>
      <c r="F56" s="10"/>
      <c r="G56" s="3"/>
    </row>
    <row r="57" spans="1:7" x14ac:dyDescent="0.2">
      <c r="A57" s="3"/>
      <c r="B57" s="28" t="s">
        <v>20</v>
      </c>
      <c r="C57" s="3"/>
      <c r="D57" s="37">
        <v>30000</v>
      </c>
      <c r="E57" s="30">
        <v>80000</v>
      </c>
      <c r="F57" s="10"/>
      <c r="G57" s="3"/>
    </row>
    <row r="58" spans="1:7" x14ac:dyDescent="0.2">
      <c r="A58" s="3"/>
      <c r="B58" s="28" t="s">
        <v>54</v>
      </c>
      <c r="C58" s="3"/>
      <c r="D58" s="37">
        <v>5000</v>
      </c>
      <c r="E58" s="30">
        <v>5000</v>
      </c>
      <c r="F58" s="10"/>
      <c r="G58" s="3"/>
    </row>
    <row r="59" spans="1:7" x14ac:dyDescent="0.2">
      <c r="A59" s="3"/>
      <c r="B59" s="28" t="s">
        <v>55</v>
      </c>
      <c r="C59" s="3"/>
      <c r="D59" s="37">
        <v>10000</v>
      </c>
      <c r="E59" s="30">
        <v>15000</v>
      </c>
      <c r="F59" s="10"/>
      <c r="G59" s="3"/>
    </row>
    <row r="60" spans="1:7" x14ac:dyDescent="0.2">
      <c r="A60" s="3"/>
      <c r="B60" s="28" t="s">
        <v>57</v>
      </c>
      <c r="C60" s="3"/>
      <c r="D60" s="37">
        <v>1000</v>
      </c>
      <c r="E60" s="30">
        <v>1000</v>
      </c>
      <c r="F60" s="10"/>
      <c r="G60" s="3"/>
    </row>
    <row r="61" spans="1:7" x14ac:dyDescent="0.2">
      <c r="A61" s="3"/>
      <c r="B61" s="28"/>
      <c r="C61" s="3"/>
      <c r="D61" s="40"/>
      <c r="E61" s="41"/>
      <c r="F61" s="10"/>
      <c r="G61" s="3"/>
    </row>
    <row r="62" spans="1:7" ht="13.5" thickBot="1" x14ac:dyDescent="0.25">
      <c r="A62" s="3"/>
      <c r="B62" s="19" t="s">
        <v>25</v>
      </c>
      <c r="C62" s="3"/>
      <c r="D62" s="31">
        <f>D23+D30+D35+D40+D47+D50+D54</f>
        <v>3335000</v>
      </c>
      <c r="E62" s="10"/>
      <c r="F62" s="31">
        <f>E23+E30+E35+E40+E47+E50+E54</f>
        <v>3742000</v>
      </c>
      <c r="G62" s="3"/>
    </row>
    <row r="63" spans="1:7" x14ac:dyDescent="0.2">
      <c r="A63" s="3"/>
      <c r="B63" s="38" t="s">
        <v>70</v>
      </c>
      <c r="C63" s="3"/>
      <c r="D63" s="39">
        <f>F62-D62</f>
        <v>407000</v>
      </c>
      <c r="E63" s="10"/>
      <c r="F63" s="12"/>
      <c r="G63" s="3"/>
    </row>
    <row r="64" spans="1:7" ht="13.5" thickBot="1" x14ac:dyDescent="0.25">
      <c r="A64" s="3"/>
      <c r="B64" s="19" t="s">
        <v>26</v>
      </c>
      <c r="C64" s="3"/>
      <c r="D64" s="3"/>
      <c r="E64" s="10"/>
      <c r="F64" s="31">
        <f>IF(OR(Gross_Profit,Total_Expenses),Gross_Profit-Total_Expenses,0)</f>
        <v>3758000</v>
      </c>
      <c r="G64" s="3"/>
    </row>
    <row r="65" spans="1:7" x14ac:dyDescent="0.2">
      <c r="A65" s="3"/>
      <c r="B65" s="18"/>
      <c r="C65" s="3"/>
      <c r="D65" s="3"/>
      <c r="E65" s="10"/>
      <c r="F65" s="12"/>
      <c r="G65" s="3"/>
    </row>
    <row r="66" spans="1:7" ht="15.75" x14ac:dyDescent="0.25">
      <c r="A66" s="3"/>
      <c r="B66" s="15" t="s">
        <v>22</v>
      </c>
      <c r="C66" s="3"/>
      <c r="D66" s="3"/>
      <c r="E66" s="10"/>
      <c r="F66" s="12"/>
      <c r="G66" s="3"/>
    </row>
    <row r="67" spans="1:7" x14ac:dyDescent="0.2">
      <c r="A67" s="3"/>
      <c r="B67" s="18" t="s">
        <v>23</v>
      </c>
      <c r="C67" s="3"/>
      <c r="D67" s="3"/>
      <c r="E67" s="16">
        <v>0</v>
      </c>
      <c r="F67" s="12"/>
      <c r="G67" s="3"/>
    </row>
    <row r="68" spans="1:7" x14ac:dyDescent="0.2">
      <c r="A68" s="3"/>
      <c r="B68" s="18" t="s">
        <v>24</v>
      </c>
      <c r="C68" s="3"/>
      <c r="D68" s="3"/>
      <c r="E68" s="16">
        <v>0</v>
      </c>
      <c r="F68" s="10"/>
      <c r="G68" s="3"/>
    </row>
    <row r="69" spans="1:7" ht="13.5" thickBot="1" x14ac:dyDescent="0.25">
      <c r="B69" s="21" t="s">
        <v>27</v>
      </c>
      <c r="F69" s="31">
        <f>IF(OR(E67&lt;&gt;0,E68&lt;&gt;0),E67+E68,0)</f>
        <v>0</v>
      </c>
    </row>
    <row r="70" spans="1:7" x14ac:dyDescent="0.2">
      <c r="B70" s="22"/>
    </row>
    <row r="71" spans="1:7" ht="13.5" thickBot="1" x14ac:dyDescent="0.25">
      <c r="B71" s="21" t="s">
        <v>28</v>
      </c>
      <c r="F71" s="34">
        <f>IF(OR(Op_Income,Other_Income),Op_Income+Other_Income,0)</f>
        <v>3758000</v>
      </c>
    </row>
    <row r="72" spans="1:7" ht="13.5" thickTop="1" x14ac:dyDescent="0.2">
      <c r="B72" s="23"/>
    </row>
    <row r="73" spans="1:7" x14ac:dyDescent="0.2">
      <c r="B73" s="23"/>
    </row>
  </sheetData>
  <sheetProtection formatCells="0" formatColumns="0" formatRows="0" insertColumns="0" insertRows="0" deleteColumns="0" deleteRows="0" sort="0"/>
  <mergeCells count="1">
    <mergeCell ref="B1:F1"/>
  </mergeCells>
  <phoneticPr fontId="0" type="noConversion"/>
  <dataValidations count="13">
    <dataValidation type="decimal" allowBlank="1" showInputMessage="1" showErrorMessage="1" error="Please enter an amount between -10,000,000 and 10,000,000." sqref="E67:E68 E6:E7 E11:E17 E2:E3 D23:E61 J21:K25 J11:K13" xr:uid="{00000000-0002-0000-0000-000000000000}">
      <formula1>-10000000</formula1>
      <formula2>10000000</formula2>
    </dataValidation>
    <dataValidation allowBlank="1" showInputMessage="1" showErrorMessage="1" error="Please enter an amount between -10,000,000 and 10,000,000." sqref="F18 F20 F8 F71 F69 F64 F62 D62" xr:uid="{00000000-0002-0000-0000-000001000000}"/>
    <dataValidation allowBlank="1" showInputMessage="1" showErrorMessage="1" prompt="Create Income Statement in this worksheet. Enter Sales in cell D6 &amp; D7, Costs in cells D11 to D15, Expenses in D23 to D48, and Other Income in cell D54 and D55 to calculate Totals" sqref="A1" xr:uid="{5CDBDE6B-49F2-4A4B-A464-5911B9B199B2}"/>
    <dataValidation allowBlank="1" showInputMessage="1" showErrorMessage="1" prompt="Title of this worksheet is in this cell. Enter Name in cell B2 and Time Period in cell B3" sqref="B1:F1" xr:uid="{67C1B313-E4EA-4F4F-99BB-DF6E44C4FF49}"/>
    <dataValidation allowBlank="1" showInputMessage="1" showErrorMessage="1" prompt="Enter Name in this cell" sqref="B2" xr:uid="{355953CB-5EB6-407F-8BDF-53C5C4DAE086}"/>
    <dataValidation allowBlank="1" showInputMessage="1" showErrorMessage="1" prompt="Enter Time Period in this cell" sqref="B3" xr:uid="{F4109D0C-6433-496A-AC7B-F61D345EDDB2}"/>
    <dataValidation allowBlank="1" showInputMessage="1" showErrorMessage="1" prompt="Enter or modify Revenue items in cell B6 and B7 and values in cell D6 and D7. Net Sales are auto calculated in cell E8" sqref="B5" xr:uid="{96F3CC61-5C4C-42D5-A16D-9D66C3A7DC6E}"/>
    <dataValidation allowBlank="1" showInputMessage="1" showErrorMessage="1" prompt="Costs of Goods Sold label is in cell below" sqref="B8" xr:uid="{C4DF3BF1-B02F-44AF-BCE4-2BC07DE6E2A0}"/>
    <dataValidation allowBlank="1" showInputMessage="1" showErrorMessage="1" prompt="Enter or Modify items in cells B11 to B15 and values in cells D11 to D15. Inventory Available is auto calculated in D16, Costs of Goods Sold in E18 &amp; Gross Profit in E20" sqref="B10" xr:uid="{335AC542-1B40-4AC1-BB68-D8812E318455}"/>
    <dataValidation allowBlank="1" showInputMessage="1" showErrorMessage="1" prompt="Expenses label is in cell below" sqref="B20" xr:uid="{A81DE25C-C29F-4E1A-8B01-4BA91BCB360B}"/>
    <dataValidation allowBlank="1" showInputMessage="1" showErrorMessage="1" prompt="Enter or Modify Expenses items in cells B23 to B48 and values in cells D23 to D48. Total Expenses are auto calculated in cell E49 and Net Operating Income in cell E51" sqref="B22 I10" xr:uid="{CFEA09E1-945E-4C52-A050-6B6D582FB901}"/>
    <dataValidation allowBlank="1" showInputMessage="1" showErrorMessage="1" prompt="Other Income label is in cell below" sqref="B64" xr:uid="{F47C7284-05DD-42AE-8C83-077320EBC74F}"/>
    <dataValidation allowBlank="1" showInputMessage="1" showErrorMessage="1" prompt="Enter or Modify Other Income items in cell B54 and B55 and values in cell D54 and D55. Total Other Income is auto calculated in cell E56 and Net Income or Loss in cell E58" sqref="B66" xr:uid="{58B05300-CB26-42E8-99FD-64011714C3D7}"/>
  </dataValidations>
  <printOptions horizontalCentered="1"/>
  <pageMargins left="0.65" right="0.65" top="0.65" bottom="0.9" header="0" footer="0"/>
  <pageSetup scale="88" orientation="portrait" horizontalDpi="300" verticalDpi="300" r:id="rId1"/>
  <headerFooter alignWithMargins="0"/>
  <ignoredErrors>
    <ignoredError sqref="F69 F18 E16 F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showRowColHeaders="0" workbookViewId="0"/>
  </sheetViews>
  <sheetFormatPr defaultRowHeight="12.75" x14ac:dyDescent="0.2"/>
  <sheetData>
    <row r="1" spans="1:2" ht="25.5" x14ac:dyDescent="0.2">
      <c r="A1" t="s">
        <v>0</v>
      </c>
      <c r="B1" t="b">
        <v>0</v>
      </c>
    </row>
    <row r="2" spans="1:2" x14ac:dyDescent="0.2">
      <c r="A2" t="s">
        <v>1</v>
      </c>
      <c r="B2" t="b">
        <v>0</v>
      </c>
    </row>
    <row r="3" spans="1:2" ht="25.5" x14ac:dyDescent="0.2">
      <c r="A3" t="s">
        <v>2</v>
      </c>
      <c r="B3" t="s">
        <v>4</v>
      </c>
    </row>
    <row r="4" spans="1:2" x14ac:dyDescent="0.2">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Template/>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P&amp;L</vt:lpstr>
      <vt:lpstr>COGS</vt:lpstr>
      <vt:lpstr>Gross_Profit</vt:lpstr>
      <vt:lpstr>Inventory_Avail</vt:lpstr>
      <vt:lpstr>Net_Income</vt:lpstr>
      <vt:lpstr>Net_Sales</vt:lpstr>
      <vt:lpstr>Op_Income</vt:lpstr>
      <vt:lpstr>Operating_Income</vt:lpstr>
      <vt:lpstr>Other_Income</vt:lpstr>
      <vt:lpstr>'P&amp;L'!Print_Area</vt:lpstr>
      <vt:lpstr>TemplatePrintArea</vt:lpstr>
      <vt:lpstr>Total_Expenses</vt:lpstr>
    </vt:vector>
  </TitlesOfParts>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coreProperties>
</file>