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4"/>
  <workbookPr showInkAnnotation="0"/>
  <mc:AlternateContent xmlns:mc="http://schemas.openxmlformats.org/markup-compatibility/2006">
    <mc:Choice Requires="x15">
      <x15ac:absPath xmlns:x15ac="http://schemas.microsoft.com/office/spreadsheetml/2010/11/ac" url="C:\Program Files (x86)\Mimecast\PATI\temp\96010a20-aa14-4c91-b97f-4e513772d3a2\"/>
    </mc:Choice>
  </mc:AlternateContent>
  <xr:revisionPtr revIDLastSave="0" documentId="8_{D002D4D6-F02A-4A23-9B47-84F0723DF802}" xr6:coauthVersionLast="36" xr6:coauthVersionMax="36" xr10:uidLastSave="{00000000-0000-0000-0000-000000000000}"/>
  <bookViews>
    <workbookView xWindow="-105" yWindow="-105" windowWidth="25185" windowHeight="16260" xr2:uid="{00000000-000D-0000-FFFF-FFFF00000000}"/>
  </bookViews>
  <sheets>
    <sheet name="P&amp;L" sheetId="2" r:id="rId1"/>
    <sheet name="Variables" sheetId="3" state="veryHidden" r:id="rId2"/>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COGS">'P&amp;L'!$F$18</definedName>
    <definedName name="DATA_01" hidden="1">'P&amp;L'!$B$2:$B$3</definedName>
    <definedName name="DATA_02" hidden="1">'P&amp;L'!$E$6:$E$7</definedName>
    <definedName name="DATA_03" hidden="1">'P&amp;L'!#REF!</definedName>
    <definedName name="DATA_04" hidden="1">'P&amp;L'!$E$11:$E$16</definedName>
    <definedName name="DATA_05" hidden="1">'P&amp;L'!$B$16</definedName>
    <definedName name="DATA_06" hidden="1">'P&amp;L'!$E$23:$E$53</definedName>
    <definedName name="DATA_07" hidden="1">'P&amp;L'!#REF!</definedName>
    <definedName name="DATA_08" hidden="1">'P&amp;L'!$F$66</definedName>
    <definedName name="Gross_Profit">'P&amp;L'!$F$20</definedName>
    <definedName name="IntroPrintArea" hidden="1">#REF!</definedName>
    <definedName name="Inventory_Avail">'P&amp;L'!$E$16</definedName>
    <definedName name="Look1Area">#REF!</definedName>
    <definedName name="Look2Area">#REF!</definedName>
    <definedName name="Look3Area">#REF!</definedName>
    <definedName name="Look4Area">#REF!</definedName>
    <definedName name="Look5Area">#REF!</definedName>
    <definedName name="Net_Income">'P&amp;L'!$F$71</definedName>
    <definedName name="Net_Sales">'P&amp;L'!$F$8</definedName>
    <definedName name="Op_Income">'P&amp;L'!$F$64</definedName>
    <definedName name="Operating_Income">'P&amp;L'!$F$64</definedName>
    <definedName name="Other_Income">'P&amp;L'!$F$69</definedName>
    <definedName name="_xlnm.Print_Area" localSheetId="0">'P&amp;L'!$B$1:$F$71</definedName>
    <definedName name="TemplatePrintArea">'P&amp;L'!$B$1:$F$67</definedName>
    <definedName name="Total_Expenses">'P&amp;L'!$F$62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l="1"/>
  <c r="J11" i="2"/>
  <c r="K21" i="2"/>
  <c r="J21" i="2"/>
  <c r="E54" i="2"/>
  <c r="E23" i="2"/>
  <c r="E30" i="2"/>
  <c r="E35" i="2"/>
  <c r="E40" i="2"/>
  <c r="E47" i="2"/>
  <c r="E50" i="2"/>
  <c r="F62" i="2"/>
  <c r="D23" i="2"/>
  <c r="D30" i="2"/>
  <c r="D35" i="2"/>
  <c r="D40" i="2"/>
  <c r="D47" i="2"/>
  <c r="D50" i="2"/>
  <c r="D54" i="2"/>
  <c r="D62" i="2"/>
  <c r="D63" i="2"/>
  <c r="F69" i="2"/>
  <c r="F8" i="2"/>
  <c r="E16" i="2"/>
  <c r="F18" i="2"/>
  <c r="F20" i="2"/>
  <c r="F64" i="2"/>
  <c r="F71" i="2"/>
</calcChain>
</file>

<file path=xl/sharedStrings.xml><?xml version="1.0" encoding="utf-8"?>
<sst xmlns="http://schemas.openxmlformats.org/spreadsheetml/2006/main" count="83" uniqueCount="71">
  <si>
    <t>_Example</t>
  </si>
  <si>
    <t>_Shading</t>
  </si>
  <si>
    <t>_Series</t>
  </si>
  <si>
    <t>_Look</t>
  </si>
  <si>
    <t>OfficeReady 3.0</t>
  </si>
  <si>
    <t>Revenue</t>
  </si>
  <si>
    <t>Cost of Goods Sold</t>
  </si>
  <si>
    <t>Gross Sales</t>
  </si>
  <si>
    <t>Less: Sales Returns and Allowances</t>
  </si>
  <si>
    <t>Beginning Inventory</t>
  </si>
  <si>
    <t>Freight-in</t>
  </si>
  <si>
    <t>Direct Labor</t>
  </si>
  <si>
    <t>Indirect Expenses</t>
  </si>
  <si>
    <t>Inventory Available</t>
  </si>
  <si>
    <t>Less: Ending Inventory</t>
  </si>
  <si>
    <t xml:space="preserve">    Cost of Goods Sold</t>
  </si>
  <si>
    <t xml:space="preserve">    Net Sales</t>
  </si>
  <si>
    <t xml:space="preserve">    Gross Profit (Loss)</t>
  </si>
  <si>
    <t>Expenses</t>
  </si>
  <si>
    <t>Rent</t>
  </si>
  <si>
    <t>Travel</t>
  </si>
  <si>
    <t>Utilities</t>
  </si>
  <si>
    <t>Other Income</t>
  </si>
  <si>
    <t>Gain (Loss) on Sale of Assets</t>
  </si>
  <si>
    <t>Interest Income</t>
  </si>
  <si>
    <t xml:space="preserve">    Total Expenses</t>
  </si>
  <si>
    <t xml:space="preserve">    Net Operating Income</t>
  </si>
  <si>
    <t xml:space="preserve">    Total Other Income</t>
  </si>
  <si>
    <t xml:space="preserve">    Net Income (Loss)</t>
  </si>
  <si>
    <t>Financial Statements in U.S. Dollars</t>
  </si>
  <si>
    <t>Add:                 Purchases</t>
  </si>
  <si>
    <t>FY 2030</t>
  </si>
  <si>
    <t>Benefits</t>
  </si>
  <si>
    <t>Marketing &amp; advertising</t>
  </si>
  <si>
    <t>Compensation</t>
  </si>
  <si>
    <t>Wages (FTE)</t>
  </si>
  <si>
    <t>Wages (Contractors)</t>
  </si>
  <si>
    <t>Bonuses</t>
  </si>
  <si>
    <t>Office</t>
  </si>
  <si>
    <t>Services (Facilities Management)</t>
  </si>
  <si>
    <t>Supplies (Equipment)</t>
  </si>
  <si>
    <t>Equipment</t>
  </si>
  <si>
    <t>Laptops</t>
  </si>
  <si>
    <t>Tech accessories (mice, cables etc.)</t>
  </si>
  <si>
    <t>Systems &amp; Subscriptions</t>
  </si>
  <si>
    <t>Microsoft Suites</t>
  </si>
  <si>
    <t>3rd parties</t>
  </si>
  <si>
    <t>Accountants</t>
  </si>
  <si>
    <t>Solicitors</t>
  </si>
  <si>
    <t>Ad campaigns</t>
  </si>
  <si>
    <t>Marketing system</t>
  </si>
  <si>
    <t>Social media campaigns</t>
  </si>
  <si>
    <t>Professional memberships</t>
  </si>
  <si>
    <t>Training requests</t>
  </si>
  <si>
    <t>Entertainment</t>
  </si>
  <si>
    <t>Dining out</t>
  </si>
  <si>
    <t>Mobile phones</t>
  </si>
  <si>
    <t>Other</t>
  </si>
  <si>
    <t>Overtime</t>
  </si>
  <si>
    <t>Payroll taxes</t>
  </si>
  <si>
    <t>Maintenance</t>
  </si>
  <si>
    <t>HR system</t>
  </si>
  <si>
    <t>Case ticketing system</t>
  </si>
  <si>
    <t>Payroll system</t>
  </si>
  <si>
    <t>Internal training software</t>
  </si>
  <si>
    <t>P&amp;L</t>
  </si>
  <si>
    <t>C&amp;E Consultants</t>
  </si>
  <si>
    <t>User accounts</t>
  </si>
  <si>
    <t>Actual</t>
  </si>
  <si>
    <t>Forecast</t>
  </si>
  <si>
    <t xml:space="preserve">    Overspend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</si>
</sst>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
    <numFmt numFmtId="165" formatCode="0_);[Red]\(0\)"/>
    <numFmt numFmtId="166" formatCode="0_);\(0\)"/>
    <numFmt numFmtId="167" formatCode="[$$-409]#,##0"/>
    <numFmt numFmtId="168" formatCode="[$$-409]#,##0_ ;[Red]\-[$$-409]#,##0\ "/>
  </numFmts>
  <fonts count="11" x14ac:knownFonts="1">
    <font>
      <sz val="10"/>
      <name val="Arial"/>
      <family val="2"/>
    </font>
    <font>
      <sz val="10"/>
      <name val="Arial"/>
      <family val="2"/>
    </font>
    <font>
      <sz val="10"/>
      <name val="Arial"/>
      <family val="2"/>
      <scheme val="minor"/>
    </font>
    <font>
      <b/>
      <sz val="12"/>
      <name val="Arial"/>
      <family val="2"/>
      <scheme val="minor"/>
    </font>
    <font>
      <sz val="10"/>
      <color indexed="9"/>
      <name val="Arial"/>
      <family val="2"/>
      <scheme val="minor"/>
    </font>
    <font>
      <b/>
      <sz val="10"/>
      <name val="Arial"/>
      <family val="2"/>
      <scheme val="minor"/>
    </font>
    <font>
      <b/>
      <sz val="18"/>
      <color theme="4" tint="-0.499984740745262"/>
      <name val="Arial"/>
      <family val="2"/>
      <scheme val="major"/>
    </font>
    <font>
      <b/>
      <sz val="12"/>
      <color theme="0"/>
      <name val="Arial"/>
      <family val="2"/>
      <scheme val="minor"/>
    </font>
    <font>
      <b/>
      <sz val="12"/>
      <color theme="1" tint="0.14999847407452621"/>
      <name val="Arial"/>
      <family val="2"/>
      <scheme val="minor"/>
    </font>
    <font>
      <b/>
      <i/>
      <sz val="10"/>
      <name val="Arial"/>
      <family val="2"/>
      <scheme val="minor"/>
    </font>
    <font>
      <i/>
      <sz val="10"/>
      <name val="Arial"/>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6">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
      <left style="thin">
        <color theme="4" tint="-0.24994659260841701"/>
      </left>
      <right style="thin">
        <color theme="4" tint="-0.24994659260841701"/>
      </right>
      <top style="thin">
        <color theme="4" tint="-0.24994659260841701"/>
      </top>
      <bottom/>
      <diagonal/>
    </border>
  </borders>
  <cellStyleXfs count="4">
    <xf numFmtId="38" fontId="0" fillId="0" borderId="0" applyFont="0" applyBorder="0" applyProtection="0">
      <alignment wrapText="1"/>
    </xf>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43">
    <xf numFmtId="38" fontId="0" fillId="0" borderId="0" xfId="0">
      <alignment wrapText="1"/>
    </xf>
    <xf numFmtId="38" fontId="2" fillId="0" borderId="0" xfId="0" applyFont="1" applyFill="1" applyProtection="1">
      <alignment wrapText="1"/>
      <protection locked="0"/>
    </xf>
    <xf numFmtId="38" fontId="2" fillId="0" borderId="0" xfId="0" applyFont="1" applyProtection="1">
      <alignment wrapText="1"/>
      <protection locked="0"/>
    </xf>
    <xf numFmtId="38" fontId="2" fillId="0" borderId="0" xfId="0" applyFont="1" applyFill="1" applyProtection="1">
      <alignment wrapText="1"/>
    </xf>
    <xf numFmtId="38" fontId="2" fillId="0" borderId="0" xfId="0" applyFont="1" applyFill="1" applyAlignment="1" applyProtection="1">
      <alignment horizontal="centerContinuous"/>
    </xf>
    <xf numFmtId="166" fontId="2" fillId="0" borderId="0" xfId="0" applyNumberFormat="1" applyFont="1" applyFill="1" applyAlignment="1" applyProtection="1">
      <alignment horizontal="centerContinuous"/>
    </xf>
    <xf numFmtId="38" fontId="2" fillId="0" borderId="0" xfId="0" applyFont="1" applyProtection="1">
      <alignment wrapText="1"/>
    </xf>
    <xf numFmtId="38" fontId="3" fillId="0" borderId="0" xfId="0" applyFont="1" applyFill="1" applyAlignment="1" applyProtection="1">
      <alignment horizontal="centerContinuous"/>
    </xf>
    <xf numFmtId="166" fontId="3" fillId="0" borderId="0" xfId="0" applyNumberFormat="1" applyFont="1" applyFill="1" applyAlignment="1" applyProtection="1">
      <alignment horizontal="centerContinuous"/>
    </xf>
    <xf numFmtId="38" fontId="2" fillId="0" borderId="0" xfId="0" applyFont="1" applyFill="1" applyAlignment="1" applyProtection="1">
      <alignment horizontal="left"/>
      <protection locked="0"/>
    </xf>
    <xf numFmtId="166" fontId="2" fillId="0" borderId="0" xfId="0" applyNumberFormat="1" applyFont="1" applyFill="1" applyProtection="1">
      <alignment wrapText="1"/>
    </xf>
    <xf numFmtId="38" fontId="4" fillId="0" borderId="0" xfId="0" applyFont="1" applyFill="1" applyProtection="1">
      <alignment wrapText="1"/>
    </xf>
    <xf numFmtId="166" fontId="2" fillId="0" borderId="0" xfId="0" applyNumberFormat="1" applyFont="1" applyFill="1" applyBorder="1" applyProtection="1">
      <alignment wrapText="1"/>
    </xf>
    <xf numFmtId="166" fontId="2" fillId="0" borderId="0" xfId="0" applyNumberFormat="1" applyFont="1" applyProtection="1">
      <alignment wrapText="1"/>
    </xf>
    <xf numFmtId="38" fontId="7" fillId="2" borderId="0" xfId="0" applyFont="1" applyFill="1" applyAlignment="1" applyProtection="1">
      <protection locked="0"/>
    </xf>
    <xf numFmtId="38" fontId="7" fillId="2" borderId="0" xfId="0" applyFont="1" applyFill="1" applyAlignment="1" applyProtection="1">
      <alignment horizontal="left"/>
      <protection locked="0"/>
    </xf>
    <xf numFmtId="166" fontId="2" fillId="0" borderId="1" xfId="0" applyNumberFormat="1" applyFont="1" applyFill="1" applyBorder="1" applyProtection="1">
      <alignment wrapText="1"/>
      <protection locked="0"/>
    </xf>
    <xf numFmtId="38" fontId="8" fillId="0" borderId="0" xfId="0" applyFont="1" applyFill="1" applyAlignment="1" applyProtection="1">
      <alignment horizontal="left"/>
      <protection locked="0"/>
    </xf>
    <xf numFmtId="38" fontId="2" fillId="0" borderId="0" xfId="0" applyFont="1" applyFill="1" applyAlignment="1" applyProtection="1">
      <alignment horizontal="left" indent="2"/>
      <protection locked="0"/>
    </xf>
    <xf numFmtId="38" fontId="5" fillId="0" borderId="0" xfId="0" applyFont="1" applyFill="1" applyAlignment="1" applyProtection="1">
      <alignment horizontal="left" indent="2"/>
      <protection locked="0"/>
    </xf>
    <xf numFmtId="38" fontId="2" fillId="0" borderId="0" xfId="0" applyFont="1" applyFill="1" applyBorder="1" applyAlignment="1" applyProtection="1">
      <alignment horizontal="left" indent="2"/>
      <protection locked="0"/>
    </xf>
    <xf numFmtId="38" fontId="5" fillId="0" borderId="0" xfId="0" applyFont="1" applyAlignment="1" applyProtection="1">
      <alignment horizontal="left" indent="2"/>
      <protection locked="0"/>
    </xf>
    <xf numFmtId="38" fontId="2" fillId="0" borderId="0" xfId="0" applyFont="1" applyAlignment="1" applyProtection="1">
      <alignment horizontal="left" indent="2"/>
      <protection locked="0"/>
    </xf>
    <xf numFmtId="38" fontId="2" fillId="0" borderId="0" xfId="0" applyFont="1" applyAlignment="1" applyProtection="1">
      <alignment horizontal="left" indent="2"/>
    </xf>
    <xf numFmtId="38" fontId="2" fillId="0" borderId="0" xfId="0" applyFont="1" applyFill="1" applyAlignment="1" applyProtection="1">
      <alignment horizontal="left" indent="10"/>
      <protection locked="0"/>
    </xf>
    <xf numFmtId="38" fontId="5" fillId="0" borderId="0" xfId="0" applyFont="1" applyFill="1" applyAlignment="1" applyProtection="1">
      <alignment horizontal="left"/>
      <protection locked="0"/>
    </xf>
    <xf numFmtId="38" fontId="5" fillId="0" borderId="0" xfId="0" applyFont="1" applyProtection="1">
      <alignment wrapText="1"/>
    </xf>
    <xf numFmtId="38" fontId="5" fillId="0" borderId="0" xfId="0" applyFont="1" applyFill="1" applyAlignment="1" applyProtection="1">
      <alignment vertical="top"/>
      <protection locked="0"/>
    </xf>
    <xf numFmtId="38" fontId="2" fillId="0" borderId="0" xfId="0" applyFont="1" applyFill="1" applyAlignment="1" applyProtection="1">
      <protection locked="0"/>
    </xf>
    <xf numFmtId="38" fontId="5" fillId="0" borderId="0" xfId="0" applyFont="1" applyFill="1" applyAlignment="1" applyProtection="1">
      <protection locked="0"/>
    </xf>
    <xf numFmtId="167" fontId="2" fillId="0" borderId="1" xfId="0" applyNumberFormat="1" applyFont="1" applyFill="1" applyBorder="1" applyProtection="1">
      <alignment wrapText="1"/>
      <protection locked="0"/>
    </xf>
    <xf numFmtId="167" fontId="2" fillId="3" borderId="2" xfId="0" applyNumberFormat="1" applyFont="1" applyFill="1" applyBorder="1" applyProtection="1">
      <alignment wrapText="1"/>
    </xf>
    <xf numFmtId="167" fontId="2" fillId="0" borderId="3" xfId="0" applyNumberFormat="1" applyFont="1" applyFill="1" applyBorder="1" applyProtection="1">
      <alignment wrapText="1"/>
      <protection locked="0"/>
    </xf>
    <xf numFmtId="167" fontId="5" fillId="0" borderId="1" xfId="0" applyNumberFormat="1" applyFont="1" applyFill="1" applyBorder="1" applyProtection="1">
      <alignment wrapText="1"/>
      <protection locked="0"/>
    </xf>
    <xf numFmtId="167" fontId="2" fillId="3" borderId="4" xfId="0" applyNumberFormat="1" applyFont="1" applyFill="1" applyBorder="1" applyProtection="1">
      <alignment wrapText="1"/>
    </xf>
    <xf numFmtId="166" fontId="5" fillId="0" borderId="0" xfId="0" applyNumberFormat="1" applyFont="1" applyFill="1" applyProtection="1">
      <alignment wrapText="1"/>
    </xf>
    <xf numFmtId="167" fontId="9" fillId="0" borderId="1" xfId="0" applyNumberFormat="1" applyFont="1" applyFill="1" applyBorder="1" applyProtection="1">
      <alignment wrapText="1"/>
      <protection locked="0"/>
    </xf>
    <xf numFmtId="167" fontId="10" fillId="0" borderId="1" xfId="0" applyNumberFormat="1" applyFont="1" applyFill="1" applyBorder="1" applyProtection="1">
      <alignment wrapText="1"/>
      <protection locked="0"/>
    </xf>
    <xf numFmtId="38" fontId="9" fillId="0" borderId="0" xfId="0" applyFont="1" applyFill="1" applyAlignment="1" applyProtection="1">
      <alignment horizontal="left" indent="2"/>
      <protection locked="0"/>
    </xf>
    <xf numFmtId="168" fontId="10" fillId="0" borderId="0" xfId="0" applyNumberFormat="1" applyFont="1" applyFill="1" applyProtection="1">
      <alignment wrapText="1"/>
    </xf>
    <xf numFmtId="167" fontId="10" fillId="0" borderId="5" xfId="0" applyNumberFormat="1" applyFont="1" applyFill="1" applyBorder="1" applyProtection="1">
      <alignment wrapText="1"/>
      <protection locked="0"/>
    </xf>
    <xf numFmtId="167" fontId="2" fillId="0" borderId="0" xfId="0" applyNumberFormat="1" applyFont="1" applyFill="1" applyBorder="1" applyProtection="1">
      <alignment wrapText="1"/>
      <protection locked="0"/>
    </xf>
    <xf numFmtId="38" fontId="6" fillId="0" borderId="0" xfId="0" applyFont="1" applyFill="1" applyAlignment="1" applyProtection="1">
      <alignment horizontal="center"/>
      <protection locked="0"/>
    </xf>
  </cellXfs>
  <cellStyles count="4">
    <cellStyle name="Date" xfId="1" xr:uid="{00000000-0005-0000-0000-000000000000}"/>
    <cellStyle name="Fixed" xfId="2" xr:uid="{00000000-0005-0000-0000-000001000000}"/>
    <cellStyle name="Normal" xfId="0" builtinId="0" customBuiltin="1"/>
    <cellStyle name="Text"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K73"/>
  <sheetViews>
    <sheetView showGridLines="0" tabSelected="1" zoomScale="70" zoomScaleNormal="70" workbookViewId="0">
      <selection activeCell="U16" sqref="U16"/>
    </sheetView>
  </sheetViews>
  <sheetFormatPr defaultColWidth="9.140625" defaultRowHeight="12.75" x14ac:dyDescent="0.2"/>
  <cols>
    <col min="1" max="1" width="2.7109375" style="6" customWidth="1"/>
    <col min="2" max="2" width="31.85546875" style="6" customWidth="1"/>
    <col min="3" max="3" width="31.7109375" style="6" hidden="1" customWidth="1"/>
    <col min="4" max="4" width="15.85546875" style="6" customWidth="1"/>
    <col min="5" max="6" width="15.5703125" style="13" customWidth="1"/>
    <col min="7" max="7" width="2.7109375" style="6" customWidth="1"/>
    <col min="8" max="8" width="9.140625" style="6"/>
    <col min="9" max="9" width="30.5703125" style="6" bestFit="1" customWidth="1"/>
    <col min="10" max="10" width="14.140625" style="6" customWidth="1"/>
    <col min="11" max="16384" width="9.140625" style="6"/>
  </cols>
  <sheetData>
    <row r="1" spans="1:11" s="2" customFormat="1" ht="23.25" x14ac:dyDescent="0.35">
      <c r="A1" s="1"/>
      <c r="B1" s="42" t="s">
        <v>65</v>
      </c>
      <c r="C1" s="42"/>
      <c r="D1" s="42"/>
      <c r="E1" s="42"/>
      <c r="F1" s="42"/>
      <c r="G1" s="1"/>
    </row>
    <row r="2" spans="1:11" ht="15.75" customHeight="1" x14ac:dyDescent="0.25">
      <c r="A2" s="3"/>
      <c r="B2" s="17" t="s">
        <v>66</v>
      </c>
      <c r="C2" s="4"/>
      <c r="D2" s="4"/>
      <c r="E2" s="5"/>
      <c r="F2" s="5"/>
      <c r="G2" s="3"/>
    </row>
    <row r="3" spans="1:11" ht="15.75" customHeight="1" x14ac:dyDescent="0.25">
      <c r="A3" s="3"/>
      <c r="B3" s="17" t="s">
        <v>31</v>
      </c>
      <c r="C3" s="7"/>
      <c r="D3" s="7"/>
      <c r="E3" s="8"/>
      <c r="F3" s="8"/>
      <c r="G3" s="3"/>
    </row>
    <row r="4" spans="1:11" ht="24" customHeight="1" x14ac:dyDescent="0.2">
      <c r="A4" s="3"/>
      <c r="B4" s="9" t="s">
        <v>29</v>
      </c>
      <c r="C4" s="3"/>
      <c r="D4" s="3"/>
      <c r="E4" s="10"/>
      <c r="F4" s="10"/>
      <c r="G4" s="3"/>
    </row>
    <row r="5" spans="1:11" ht="15.75" customHeight="1" x14ac:dyDescent="0.25">
      <c r="A5" s="3"/>
      <c r="B5" s="14" t="s">
        <v>5</v>
      </c>
      <c r="C5" s="11"/>
      <c r="D5" s="11"/>
      <c r="E5" s="10"/>
      <c r="F5" s="10"/>
      <c r="G5" s="3"/>
    </row>
    <row r="6" spans="1:11" x14ac:dyDescent="0.2">
      <c r="A6" s="3"/>
      <c r="B6" s="18" t="s">
        <v>7</v>
      </c>
      <c r="C6" s="3"/>
      <c r="D6" s="3"/>
      <c r="E6" s="30">
        <v>10000000</v>
      </c>
      <c r="F6" s="10"/>
      <c r="G6" s="3"/>
    </row>
    <row r="7" spans="1:11" x14ac:dyDescent="0.2">
      <c r="A7" s="3"/>
      <c r="B7" s="18" t="s">
        <v>8</v>
      </c>
      <c r="C7" s="3"/>
      <c r="D7" s="3"/>
      <c r="E7" s="30">
        <v>500000</v>
      </c>
      <c r="F7" s="10"/>
      <c r="G7" s="3"/>
    </row>
    <row r="8" spans="1:11" ht="13.5" thickBot="1" x14ac:dyDescent="0.25">
      <c r="A8" s="3"/>
      <c r="B8" s="19" t="s">
        <v>16</v>
      </c>
      <c r="C8" s="3"/>
      <c r="D8" s="3"/>
      <c r="E8" s="12"/>
      <c r="F8" s="31">
        <f>IF(OR(E6&lt;&gt;0,E7&lt;&gt;0),SUM(E6-E7),0)</f>
        <v>9500000</v>
      </c>
      <c r="G8" s="3"/>
    </row>
    <row r="9" spans="1:11" x14ac:dyDescent="0.2">
      <c r="A9" s="3"/>
      <c r="B9" s="18"/>
      <c r="C9" s="3"/>
      <c r="D9" s="3"/>
      <c r="E9" s="12"/>
      <c r="F9" s="12"/>
      <c r="G9" s="3"/>
    </row>
    <row r="10" spans="1:11" ht="15.75" x14ac:dyDescent="0.25">
      <c r="A10" s="3"/>
      <c r="B10" s="14" t="s">
        <v>6</v>
      </c>
      <c r="C10" s="11"/>
      <c r="D10" s="11"/>
      <c r="E10" s="10"/>
      <c r="F10" s="10"/>
      <c r="G10" s="3"/>
      <c r="I10" s="14" t="s">
        <v>18</v>
      </c>
      <c r="J10" s="35" t="s">
        <v>69</v>
      </c>
      <c r="K10" s="26" t="s">
        <v>68</v>
      </c>
    </row>
    <row r="11" spans="1:11" x14ac:dyDescent="0.2">
      <c r="A11" s="3"/>
      <c r="B11" s="18" t="s">
        <v>9</v>
      </c>
      <c r="C11" s="3"/>
      <c r="D11" s="3"/>
      <c r="E11" s="30">
        <v>1500000</v>
      </c>
      <c r="F11" s="10"/>
      <c r="G11" s="3"/>
      <c r="I11" s="29" t="s">
        <v>46</v>
      </c>
      <c r="J11" s="36">
        <f>SUM(J12:J13)</f>
        <v>155000</v>
      </c>
      <c r="K11" s="33">
        <f>SUM(K12:K13)</f>
        <v>145000</v>
      </c>
    </row>
    <row r="12" spans="1:11" x14ac:dyDescent="0.2">
      <c r="A12" s="3"/>
      <c r="B12" s="18" t="s">
        <v>30</v>
      </c>
      <c r="C12" s="3"/>
      <c r="D12" s="3"/>
      <c r="E12" s="30">
        <v>100000</v>
      </c>
      <c r="F12" s="10"/>
      <c r="G12" s="3"/>
      <c r="I12" s="28" t="s">
        <v>47</v>
      </c>
      <c r="J12" s="37">
        <v>125000</v>
      </c>
      <c r="K12" s="30">
        <v>125000</v>
      </c>
    </row>
    <row r="13" spans="1:11" x14ac:dyDescent="0.2">
      <c r="A13" s="3"/>
      <c r="B13" s="24" t="s">
        <v>10</v>
      </c>
      <c r="C13" s="3"/>
      <c r="D13" s="3"/>
      <c r="E13" s="30">
        <v>50000</v>
      </c>
      <c r="F13" s="10"/>
      <c r="G13" s="3"/>
      <c r="I13" s="28" t="s">
        <v>48</v>
      </c>
      <c r="J13" s="37">
        <v>30000</v>
      </c>
      <c r="K13" s="30">
        <v>20000</v>
      </c>
    </row>
    <row r="14" spans="1:11" x14ac:dyDescent="0.2">
      <c r="A14" s="3"/>
      <c r="B14" s="24" t="s">
        <v>11</v>
      </c>
      <c r="C14" s="3"/>
      <c r="D14" s="3"/>
      <c r="E14" s="30">
        <v>500000</v>
      </c>
      <c r="F14" s="10"/>
      <c r="G14" s="3"/>
    </row>
    <row r="15" spans="1:11" x14ac:dyDescent="0.2">
      <c r="A15" s="3"/>
      <c r="B15" s="24" t="s">
        <v>12</v>
      </c>
      <c r="C15" s="3"/>
      <c r="D15" s="3"/>
      <c r="E15" s="30">
        <v>100000</v>
      </c>
      <c r="F15" s="10"/>
      <c r="G15" s="3"/>
    </row>
    <row r="16" spans="1:11" ht="13.5" thickBot="1" x14ac:dyDescent="0.25">
      <c r="A16" s="3"/>
      <c r="B16" s="20" t="s">
        <v>13</v>
      </c>
      <c r="C16" s="3"/>
      <c r="D16" s="3"/>
      <c r="E16" s="31">
        <f>IF(SUM(E11:E15),SUM(E11:E15),0)</f>
        <v>2250000</v>
      </c>
      <c r="F16" s="10"/>
      <c r="G16" s="3"/>
      <c r="I16" s="28"/>
    </row>
    <row r="17" spans="1:11" x14ac:dyDescent="0.2">
      <c r="A17" s="3"/>
      <c r="B17" s="18" t="s">
        <v>14</v>
      </c>
      <c r="C17" s="3"/>
      <c r="D17" s="3"/>
      <c r="E17" s="32">
        <v>250000</v>
      </c>
      <c r="F17" s="10"/>
      <c r="G17" s="3"/>
      <c r="J17" s="3"/>
    </row>
    <row r="18" spans="1:11" ht="13.5" thickBot="1" x14ac:dyDescent="0.25">
      <c r="A18" s="3"/>
      <c r="B18" s="19" t="s">
        <v>15</v>
      </c>
      <c r="C18" s="3"/>
      <c r="D18" s="3"/>
      <c r="E18" s="10"/>
      <c r="F18" s="31">
        <f>IF(OR(Inventory_Avail,E17),Inventory_Avail-E17,0)</f>
        <v>2000000</v>
      </c>
      <c r="G18" s="3"/>
      <c r="J18" s="3"/>
    </row>
    <row r="19" spans="1:11" x14ac:dyDescent="0.2">
      <c r="A19" s="3"/>
      <c r="B19" s="18"/>
      <c r="C19" s="3"/>
      <c r="D19" s="3"/>
      <c r="E19" s="10"/>
      <c r="F19" s="10"/>
      <c r="G19" s="3"/>
      <c r="J19" s="3"/>
    </row>
    <row r="20" spans="1:11" ht="13.5" thickBot="1" x14ac:dyDescent="0.25">
      <c r="A20" s="3"/>
      <c r="B20" s="19" t="s">
        <v>17</v>
      </c>
      <c r="C20" s="3"/>
      <c r="D20" s="3"/>
      <c r="E20" s="10"/>
      <c r="F20" s="31">
        <f>IF(OR(Net_Sales,COGS),Net_Sales-COGS,0)</f>
        <v>7500000</v>
      </c>
      <c r="G20" s="3"/>
    </row>
    <row r="21" spans="1:11" x14ac:dyDescent="0.2">
      <c r="A21" s="3"/>
      <c r="B21" s="18"/>
      <c r="C21" s="3"/>
      <c r="D21" s="3"/>
      <c r="E21" s="10"/>
      <c r="F21" s="10"/>
      <c r="G21" s="3"/>
      <c r="I21" s="27" t="s">
        <v>41</v>
      </c>
      <c r="J21" s="36">
        <f>SUM(J22:J25)</f>
        <v>7000</v>
      </c>
      <c r="K21" s="33">
        <f>SUM(K22:K25)</f>
        <v>13000</v>
      </c>
    </row>
    <row r="22" spans="1:11" ht="15.75" customHeight="1" x14ac:dyDescent="0.25">
      <c r="A22" s="3"/>
      <c r="B22" s="14" t="s">
        <v>18</v>
      </c>
      <c r="C22" s="11"/>
      <c r="D22" s="35" t="s">
        <v>69</v>
      </c>
      <c r="E22" s="35" t="s">
        <v>68</v>
      </c>
      <c r="F22" s="35"/>
      <c r="G22" s="3"/>
      <c r="I22" s="28" t="s">
        <v>42</v>
      </c>
      <c r="J22" s="37">
        <v>2500</v>
      </c>
      <c r="K22" s="30">
        <v>5000</v>
      </c>
    </row>
    <row r="23" spans="1:11" x14ac:dyDescent="0.2">
      <c r="A23" s="3"/>
      <c r="B23" s="25" t="s">
        <v>34</v>
      </c>
      <c r="C23" s="3"/>
      <c r="D23" s="36">
        <f>SUM(D24:D29)</f>
        <v>2750000</v>
      </c>
      <c r="E23" s="33">
        <f>SUM(E24:E29)</f>
        <v>3075000</v>
      </c>
      <c r="F23" s="10"/>
      <c r="G23" s="3"/>
      <c r="I23" s="28" t="s">
        <v>43</v>
      </c>
      <c r="J23" s="37">
        <v>500</v>
      </c>
      <c r="K23" s="30">
        <v>1000</v>
      </c>
    </row>
    <row r="24" spans="1:11" x14ac:dyDescent="0.2">
      <c r="A24" s="3"/>
      <c r="B24" s="6" t="s">
        <v>35</v>
      </c>
      <c r="C24" s="3"/>
      <c r="D24" s="37">
        <v>2000000</v>
      </c>
      <c r="E24" s="30">
        <v>2000000</v>
      </c>
      <c r="F24" s="10"/>
      <c r="G24" s="3"/>
      <c r="I24" s="28" t="s">
        <v>56</v>
      </c>
      <c r="J24" s="37">
        <v>2000</v>
      </c>
      <c r="K24" s="30">
        <v>4000</v>
      </c>
    </row>
    <row r="25" spans="1:11" x14ac:dyDescent="0.2">
      <c r="A25" s="3"/>
      <c r="B25" s="6" t="s">
        <v>36</v>
      </c>
      <c r="C25" s="3"/>
      <c r="D25" s="37">
        <v>200000</v>
      </c>
      <c r="E25" s="30">
        <v>500000</v>
      </c>
      <c r="F25" s="10"/>
      <c r="G25" s="3"/>
      <c r="I25" s="28" t="s">
        <v>60</v>
      </c>
      <c r="J25" s="37">
        <v>2000</v>
      </c>
      <c r="K25" s="30">
        <v>3000</v>
      </c>
    </row>
    <row r="26" spans="1:11" x14ac:dyDescent="0.2">
      <c r="A26" s="3"/>
      <c r="B26" s="6" t="s">
        <v>32</v>
      </c>
      <c r="C26" s="3"/>
      <c r="D26" s="37">
        <v>75000</v>
      </c>
      <c r="E26" s="30">
        <v>75000</v>
      </c>
      <c r="F26" s="10"/>
      <c r="G26" s="3"/>
    </row>
    <row r="27" spans="1:11" x14ac:dyDescent="0.2">
      <c r="A27" s="3"/>
      <c r="B27" s="6" t="s">
        <v>37</v>
      </c>
      <c r="C27" s="3"/>
      <c r="D27" s="37">
        <v>250000</v>
      </c>
      <c r="E27" s="30">
        <v>200000</v>
      </c>
      <c r="F27" s="10"/>
      <c r="G27" s="3"/>
    </row>
    <row r="28" spans="1:11" x14ac:dyDescent="0.2">
      <c r="A28" s="3"/>
      <c r="B28" s="6" t="s">
        <v>58</v>
      </c>
      <c r="C28" s="3"/>
      <c r="D28" s="37">
        <v>25000</v>
      </c>
      <c r="E28" s="30">
        <v>100000</v>
      </c>
      <c r="F28" s="10"/>
      <c r="G28" s="3"/>
    </row>
    <row r="29" spans="1:11" x14ac:dyDescent="0.2">
      <c r="A29" s="3"/>
      <c r="B29" s="6" t="s">
        <v>59</v>
      </c>
      <c r="C29" s="3"/>
      <c r="D29" s="37">
        <v>200000</v>
      </c>
      <c r="E29" s="30">
        <v>200000</v>
      </c>
      <c r="F29" s="10"/>
      <c r="G29" s="3"/>
    </row>
    <row r="30" spans="1:11" x14ac:dyDescent="0.2">
      <c r="A30" s="3"/>
      <c r="B30" s="26" t="s">
        <v>38</v>
      </c>
      <c r="C30" s="3"/>
      <c r="D30" s="36">
        <f>SUM(D31:D34)</f>
        <v>179000</v>
      </c>
      <c r="E30" s="33">
        <f>SUM(E31:E34)</f>
        <v>186000</v>
      </c>
      <c r="F30" s="10"/>
      <c r="G30" s="3"/>
    </row>
    <row r="31" spans="1:11" x14ac:dyDescent="0.2">
      <c r="A31" s="3"/>
      <c r="B31" s="6" t="s">
        <v>19</v>
      </c>
      <c r="C31" s="3"/>
      <c r="D31" s="37">
        <v>100000</v>
      </c>
      <c r="E31" s="30">
        <v>100000</v>
      </c>
      <c r="F31" s="10"/>
      <c r="G31" s="3"/>
    </row>
    <row r="32" spans="1:11" x14ac:dyDescent="0.2">
      <c r="A32" s="3"/>
      <c r="B32" s="6" t="s">
        <v>39</v>
      </c>
      <c r="C32" s="3"/>
      <c r="D32" s="37">
        <v>37000</v>
      </c>
      <c r="E32" s="30">
        <v>35000</v>
      </c>
      <c r="F32" s="10"/>
      <c r="G32" s="3"/>
    </row>
    <row r="33" spans="1:7" x14ac:dyDescent="0.2">
      <c r="A33" s="3"/>
      <c r="B33" s="6" t="s">
        <v>40</v>
      </c>
      <c r="C33" s="3"/>
      <c r="D33" s="37">
        <v>25000</v>
      </c>
      <c r="E33" s="30">
        <v>30000</v>
      </c>
      <c r="F33" s="10"/>
      <c r="G33" s="3"/>
    </row>
    <row r="34" spans="1:7" x14ac:dyDescent="0.2">
      <c r="A34" s="3"/>
      <c r="B34" s="6" t="s">
        <v>21</v>
      </c>
      <c r="C34" s="3"/>
      <c r="D34" s="37">
        <v>17000</v>
      </c>
      <c r="E34" s="30">
        <v>21000</v>
      </c>
      <c r="F34" s="10"/>
      <c r="G34" s="3"/>
    </row>
    <row r="35" spans="1:7" x14ac:dyDescent="0.2">
      <c r="A35" s="3"/>
      <c r="B35" s="27" t="s">
        <v>41</v>
      </c>
      <c r="C35" s="3"/>
      <c r="D35" s="36">
        <f>SUM(D36:D39)</f>
        <v>7000</v>
      </c>
      <c r="E35" s="33">
        <f>SUM(E36:E39)</f>
        <v>13000</v>
      </c>
      <c r="F35" s="10"/>
      <c r="G35" s="3"/>
    </row>
    <row r="36" spans="1:7" x14ac:dyDescent="0.2">
      <c r="A36" s="3"/>
      <c r="B36" s="28" t="s">
        <v>42</v>
      </c>
      <c r="C36" s="3"/>
      <c r="D36" s="37">
        <v>2500</v>
      </c>
      <c r="E36" s="30">
        <v>5000</v>
      </c>
      <c r="F36" s="10"/>
      <c r="G36" s="3"/>
    </row>
    <row r="37" spans="1:7" x14ac:dyDescent="0.2">
      <c r="A37" s="3"/>
      <c r="B37" s="28" t="s">
        <v>43</v>
      </c>
      <c r="C37" s="3"/>
      <c r="D37" s="37">
        <v>500</v>
      </c>
      <c r="E37" s="30">
        <v>1000</v>
      </c>
      <c r="F37" s="10"/>
      <c r="G37" s="3"/>
    </row>
    <row r="38" spans="1:7" x14ac:dyDescent="0.2">
      <c r="A38" s="3"/>
      <c r="B38" s="28" t="s">
        <v>56</v>
      </c>
      <c r="C38" s="3"/>
      <c r="D38" s="37">
        <v>2000</v>
      </c>
      <c r="E38" s="30">
        <v>4000</v>
      </c>
      <c r="F38" s="10"/>
      <c r="G38" s="3"/>
    </row>
    <row r="39" spans="1:7" x14ac:dyDescent="0.2">
      <c r="A39" s="3"/>
      <c r="B39" s="28" t="s">
        <v>60</v>
      </c>
      <c r="C39" s="3"/>
      <c r="D39" s="37">
        <v>2000</v>
      </c>
      <c r="E39" s="30">
        <v>3000</v>
      </c>
      <c r="F39" s="10"/>
      <c r="G39" s="3"/>
    </row>
    <row r="40" spans="1:7" x14ac:dyDescent="0.2">
      <c r="A40" s="3"/>
      <c r="B40" s="29" t="s">
        <v>44</v>
      </c>
      <c r="C40" s="3"/>
      <c r="D40" s="36">
        <f>SUM(D41:D46)</f>
        <v>102000</v>
      </c>
      <c r="E40" s="33">
        <f>SUM(E41:E46)</f>
        <v>104000</v>
      </c>
      <c r="F40" s="10"/>
      <c r="G40" s="3"/>
    </row>
    <row r="41" spans="1:7" x14ac:dyDescent="0.2">
      <c r="A41" s="3"/>
      <c r="B41" s="28" t="s">
        <v>61</v>
      </c>
      <c r="C41" s="3"/>
      <c r="D41" s="37">
        <v>35000</v>
      </c>
      <c r="E41" s="30">
        <v>35000</v>
      </c>
      <c r="F41" s="10"/>
      <c r="G41" s="3"/>
    </row>
    <row r="42" spans="1:7" x14ac:dyDescent="0.2">
      <c r="A42" s="3"/>
      <c r="B42" s="28" t="s">
        <v>62</v>
      </c>
      <c r="C42" s="3"/>
      <c r="D42" s="37">
        <v>30000</v>
      </c>
      <c r="E42" s="30">
        <v>30000</v>
      </c>
      <c r="F42" s="10"/>
      <c r="G42" s="3"/>
    </row>
    <row r="43" spans="1:7" x14ac:dyDescent="0.2">
      <c r="A43" s="3"/>
      <c r="B43" s="28" t="s">
        <v>63</v>
      </c>
      <c r="C43" s="3"/>
      <c r="D43" s="37">
        <v>25000</v>
      </c>
      <c r="E43" s="30">
        <v>25000</v>
      </c>
      <c r="F43" s="10"/>
      <c r="G43" s="3"/>
    </row>
    <row r="44" spans="1:7" x14ac:dyDescent="0.2">
      <c r="A44" s="3"/>
      <c r="B44" s="28" t="s">
        <v>45</v>
      </c>
      <c r="C44" s="3"/>
      <c r="D44" s="37">
        <v>5000</v>
      </c>
      <c r="E44" s="30">
        <v>5000</v>
      </c>
      <c r="F44" s="10"/>
      <c r="G44" s="3"/>
    </row>
    <row r="45" spans="1:7" x14ac:dyDescent="0.2">
      <c r="A45" s="3"/>
      <c r="B45" s="28" t="s">
        <v>64</v>
      </c>
      <c r="C45" s="3"/>
      <c r="D45" s="37">
        <v>5000</v>
      </c>
      <c r="E45" s="30">
        <v>5000</v>
      </c>
      <c r="F45" s="10"/>
      <c r="G45" s="3"/>
    </row>
    <row r="46" spans="1:7" x14ac:dyDescent="0.2">
      <c r="A46" s="3"/>
      <c r="B46" s="28" t="s">
        <v>67</v>
      </c>
      <c r="C46" s="3"/>
      <c r="D46" s="37">
        <v>2000</v>
      </c>
      <c r="E46" s="30">
        <v>4000</v>
      </c>
      <c r="F46" s="10"/>
      <c r="G46" s="3"/>
    </row>
    <row r="47" spans="1:7" x14ac:dyDescent="0.2">
      <c r="A47" s="3"/>
      <c r="B47" s="29" t="s">
        <v>46</v>
      </c>
      <c r="C47" s="3"/>
      <c r="D47" s="36">
        <f>SUM(D48:D49)</f>
        <v>155000</v>
      </c>
      <c r="E47" s="33">
        <f>SUM(E48:E49)</f>
        <v>145000</v>
      </c>
      <c r="F47" s="10"/>
      <c r="G47" s="3"/>
    </row>
    <row r="48" spans="1:7" x14ac:dyDescent="0.2">
      <c r="A48" s="3"/>
      <c r="B48" s="28" t="s">
        <v>47</v>
      </c>
      <c r="C48" s="3"/>
      <c r="D48" s="37">
        <v>125000</v>
      </c>
      <c r="E48" s="30">
        <v>125000</v>
      </c>
      <c r="F48" s="10"/>
      <c r="G48" s="3"/>
    </row>
    <row r="49" spans="1:7" x14ac:dyDescent="0.2">
      <c r="A49" s="3"/>
      <c r="B49" s="28" t="s">
        <v>48</v>
      </c>
      <c r="C49" s="3"/>
      <c r="D49" s="37">
        <v>30000</v>
      </c>
      <c r="E49" s="30">
        <v>20000</v>
      </c>
      <c r="F49" s="10"/>
      <c r="G49" s="3"/>
    </row>
    <row r="50" spans="1:7" x14ac:dyDescent="0.2">
      <c r="A50" s="3"/>
      <c r="B50" s="29" t="s">
        <v>33</v>
      </c>
      <c r="C50" s="3"/>
      <c r="D50" s="36">
        <f>SUM(D51:D53)</f>
        <v>75000</v>
      </c>
      <c r="E50" s="33">
        <f>SUM(E51:E53)</f>
        <v>102000</v>
      </c>
      <c r="F50" s="10"/>
      <c r="G50" s="3"/>
    </row>
    <row r="51" spans="1:7" x14ac:dyDescent="0.2">
      <c r="A51" s="3"/>
      <c r="B51" s="28" t="s">
        <v>49</v>
      </c>
      <c r="C51" s="3"/>
      <c r="D51" s="37">
        <v>40000</v>
      </c>
      <c r="E51" s="30">
        <v>70000</v>
      </c>
      <c r="F51" s="10"/>
      <c r="G51" s="3"/>
    </row>
    <row r="52" spans="1:7" x14ac:dyDescent="0.2">
      <c r="A52" s="3"/>
      <c r="B52" s="28" t="s">
        <v>51</v>
      </c>
      <c r="C52" s="3"/>
      <c r="D52" s="37">
        <v>10000</v>
      </c>
      <c r="E52" s="30">
        <v>7000</v>
      </c>
      <c r="F52" s="10"/>
      <c r="G52" s="3"/>
    </row>
    <row r="53" spans="1:7" x14ac:dyDescent="0.2">
      <c r="A53" s="3"/>
      <c r="B53" s="28" t="s">
        <v>50</v>
      </c>
      <c r="C53" s="3"/>
      <c r="D53" s="37">
        <v>25000</v>
      </c>
      <c r="E53" s="30">
        <v>25000</v>
      </c>
      <c r="F53" s="10"/>
      <c r="G53" s="3"/>
    </row>
    <row r="54" spans="1:7" x14ac:dyDescent="0.2">
      <c r="A54" s="3"/>
      <c r="B54" s="29" t="s">
        <v>18</v>
      </c>
      <c r="C54" s="3"/>
      <c r="D54" s="36">
        <f>SUM(D55:D60)</f>
        <v>67000</v>
      </c>
      <c r="E54" s="33">
        <f>SUM(E55:E60)</f>
        <v>117000</v>
      </c>
      <c r="F54" s="10"/>
      <c r="G54" s="3"/>
    </row>
    <row r="55" spans="1:7" x14ac:dyDescent="0.2">
      <c r="A55" s="3"/>
      <c r="B55" s="28" t="s">
        <v>52</v>
      </c>
      <c r="C55" s="3"/>
      <c r="D55" s="37">
        <v>1000</v>
      </c>
      <c r="E55" s="30">
        <v>1000</v>
      </c>
      <c r="F55" s="10"/>
      <c r="G55" s="3"/>
    </row>
    <row r="56" spans="1:7" x14ac:dyDescent="0.2">
      <c r="A56" s="3"/>
      <c r="B56" s="28" t="s">
        <v>53</v>
      </c>
      <c r="C56" s="3"/>
      <c r="D56" s="37">
        <v>20000</v>
      </c>
      <c r="E56" s="30">
        <v>15000</v>
      </c>
      <c r="F56" s="10"/>
      <c r="G56" s="3"/>
    </row>
    <row r="57" spans="1:7" x14ac:dyDescent="0.2">
      <c r="A57" s="3"/>
      <c r="B57" s="28" t="s">
        <v>20</v>
      </c>
      <c r="C57" s="3"/>
      <c r="D57" s="37">
        <v>30000</v>
      </c>
      <c r="E57" s="30">
        <v>80000</v>
      </c>
      <c r="F57" s="10"/>
      <c r="G57" s="3"/>
    </row>
    <row r="58" spans="1:7" x14ac:dyDescent="0.2">
      <c r="A58" s="3"/>
      <c r="B58" s="28" t="s">
        <v>54</v>
      </c>
      <c r="C58" s="3"/>
      <c r="D58" s="37">
        <v>5000</v>
      </c>
      <c r="E58" s="30">
        <v>5000</v>
      </c>
      <c r="F58" s="10"/>
      <c r="G58" s="3"/>
    </row>
    <row r="59" spans="1:7" x14ac:dyDescent="0.2">
      <c r="A59" s="3"/>
      <c r="B59" s="28" t="s">
        <v>55</v>
      </c>
      <c r="C59" s="3"/>
      <c r="D59" s="37">
        <v>10000</v>
      </c>
      <c r="E59" s="30">
        <v>15000</v>
      </c>
      <c r="F59" s="10"/>
      <c r="G59" s="3"/>
    </row>
    <row r="60" spans="1:7" x14ac:dyDescent="0.2">
      <c r="A60" s="3"/>
      <c r="B60" s="28" t="s">
        <v>57</v>
      </c>
      <c r="C60" s="3"/>
      <c r="D60" s="37">
        <v>1000</v>
      </c>
      <c r="E60" s="30">
        <v>1000</v>
      </c>
      <c r="F60" s="10"/>
      <c r="G60" s="3"/>
    </row>
    <row r="61" spans="1:7" x14ac:dyDescent="0.2">
      <c r="A61" s="3"/>
      <c r="B61" s="28"/>
      <c r="C61" s="3"/>
      <c r="D61" s="40"/>
      <c r="E61" s="41"/>
      <c r="F61" s="10"/>
      <c r="G61" s="3"/>
    </row>
    <row r="62" spans="1:7" ht="13.5" thickBot="1" x14ac:dyDescent="0.25">
      <c r="A62" s="3"/>
      <c r="B62" s="19" t="s">
        <v>25</v>
      </c>
      <c r="C62" s="3"/>
      <c r="D62" s="31">
        <f>D23+D30+D35+D40+D47+D50+D54</f>
        <v>3335000</v>
      </c>
      <c r="E62" s="10"/>
      <c r="F62" s="31">
        <f>E23+E30+E35+E40+E47+E50+E54</f>
        <v>3742000</v>
      </c>
      <c r="G62" s="3"/>
    </row>
    <row r="63" spans="1:7" x14ac:dyDescent="0.2">
      <c r="A63" s="3"/>
      <c r="B63" s="38" t="s">
        <v>70</v>
      </c>
      <c r="C63" s="3"/>
      <c r="D63" s="39">
        <f>F62-D62</f>
        <v>407000</v>
      </c>
      <c r="E63" s="10"/>
      <c r="F63" s="12"/>
      <c r="G63" s="3"/>
    </row>
    <row r="64" spans="1:7" ht="13.5" thickBot="1" x14ac:dyDescent="0.25">
      <c r="A64" s="3"/>
      <c r="B64" s="19" t="s">
        <v>26</v>
      </c>
      <c r="C64" s="3"/>
      <c r="D64" s="3"/>
      <c r="E64" s="10"/>
      <c r="F64" s="31">
        <f>IF(OR(Gross_Profit,Total_Expenses),Gross_Profit-Total_Expenses,0)</f>
        <v>3758000</v>
      </c>
      <c r="G64" s="3"/>
    </row>
    <row r="65" spans="1:7" x14ac:dyDescent="0.2">
      <c r="A65" s="3"/>
      <c r="B65" s="18"/>
      <c r="C65" s="3"/>
      <c r="D65" s="3"/>
      <c r="E65" s="10"/>
      <c r="F65" s="12"/>
      <c r="G65" s="3"/>
    </row>
    <row r="66" spans="1:7" ht="15.75" x14ac:dyDescent="0.25">
      <c r="A66" s="3"/>
      <c r="B66" s="15" t="s">
        <v>22</v>
      </c>
      <c r="C66" s="3"/>
      <c r="D66" s="3"/>
      <c r="E66" s="10"/>
      <c r="F66" s="12"/>
      <c r="G66" s="3"/>
    </row>
    <row r="67" spans="1:7" x14ac:dyDescent="0.2">
      <c r="A67" s="3"/>
      <c r="B67" s="18" t="s">
        <v>23</v>
      </c>
      <c r="C67" s="3"/>
      <c r="D67" s="3"/>
      <c r="E67" s="16">
        <v>0</v>
      </c>
      <c r="F67" s="12"/>
      <c r="G67" s="3"/>
    </row>
    <row r="68" spans="1:7" x14ac:dyDescent="0.2">
      <c r="A68" s="3"/>
      <c r="B68" s="18" t="s">
        <v>24</v>
      </c>
      <c r="C68" s="3"/>
      <c r="D68" s="3"/>
      <c r="E68" s="16">
        <v>0</v>
      </c>
      <c r="F68" s="10"/>
      <c r="G68" s="3"/>
    </row>
    <row r="69" spans="1:7" ht="13.5" thickBot="1" x14ac:dyDescent="0.25">
      <c r="B69" s="21" t="s">
        <v>27</v>
      </c>
      <c r="F69" s="31">
        <f>IF(OR(E67&lt;&gt;0,E68&lt;&gt;0),E67+E68,0)</f>
        <v>0</v>
      </c>
    </row>
    <row r="70" spans="1:7" x14ac:dyDescent="0.2">
      <c r="B70" s="22"/>
    </row>
    <row r="71" spans="1:7" ht="13.5" thickBot="1" x14ac:dyDescent="0.25">
      <c r="B71" s="21" t="s">
        <v>28</v>
      </c>
      <c r="F71" s="34">
        <f>IF(OR(Op_Income,Other_Income),Op_Income+Other_Income,0)</f>
        <v>3758000</v>
      </c>
    </row>
    <row r="72" spans="1:7" ht="13.5" thickTop="1" x14ac:dyDescent="0.2">
      <c r="B72" s="23"/>
    </row>
    <row r="73" spans="1:7" x14ac:dyDescent="0.2">
      <c r="B73" s="23"/>
    </row>
  </sheetData>
  <sheetProtection formatCells="0" formatColumns="0" formatRows="0" insertColumns="0" insertRows="0" deleteColumns="0" deleteRows="0" sort="0"/>
  <mergeCells count="1">
    <mergeCell ref="B1:F1"/>
  </mergeCells>
  <phoneticPr fontId="0" type="noConversion"/>
  <dataValidations count="13">
    <dataValidation type="decimal" allowBlank="1" showInputMessage="1" showErrorMessage="1" error="Please enter an amount between -10,000,000 and 10,000,000." sqref="E67:E68 E6:E7 E11:E17 E2:E3 D23:E61 J21:K25 J11:K13" xr:uid="{00000000-0002-0000-0000-000000000000}">
      <formula1>-10000000</formula1>
      <formula2>10000000</formula2>
    </dataValidation>
    <dataValidation allowBlank="1" showInputMessage="1" showErrorMessage="1" error="Please enter an amount between -10,000,000 and 10,000,000." sqref="F18 F20 F8 F71 F69 F64 F62 D62" xr:uid="{00000000-0002-0000-0000-000001000000}"/>
    <dataValidation allowBlank="1" showInputMessage="1" showErrorMessage="1" prompt="Create Income Statement in this worksheet. Enter Sales in cell D6 &amp; D7, Costs in cells D11 to D15, Expenses in D23 to D48, and Other Income in cell D54 and D55 to calculate Totals" sqref="A1" xr:uid="{5CDBDE6B-49F2-4A4B-A464-5911B9B199B2}"/>
    <dataValidation allowBlank="1" showInputMessage="1" showErrorMessage="1" prompt="Title of this worksheet is in this cell. Enter Name in cell B2 and Time Period in cell B3" sqref="B1:F1" xr:uid="{67C1B313-E4EA-4F4F-99BB-DF6E44C4FF49}"/>
    <dataValidation allowBlank="1" showInputMessage="1" showErrorMessage="1" prompt="Enter Name in this cell" sqref="B2" xr:uid="{355953CB-5EB6-407F-8BDF-53C5C4DAE086}"/>
    <dataValidation allowBlank="1" showInputMessage="1" showErrorMessage="1" prompt="Enter Time Period in this cell" sqref="B3" xr:uid="{F4109D0C-6433-496A-AC7B-F61D345EDDB2}"/>
    <dataValidation allowBlank="1" showInputMessage="1" showErrorMessage="1" prompt="Enter or modify Revenue items in cell B6 and B7 and values in cell D6 and D7. Net Sales are auto calculated in cell E8" sqref="B5" xr:uid="{96F3CC61-5C4C-42D5-A16D-9D66C3A7DC6E}"/>
    <dataValidation allowBlank="1" showInputMessage="1" showErrorMessage="1" prompt="Costs of Goods Sold label is in cell below" sqref="B8" xr:uid="{C4DF3BF1-B02F-44AF-BCE4-2BC07DE6E2A0}"/>
    <dataValidation allowBlank="1" showInputMessage="1" showErrorMessage="1" prompt="Enter or Modify items in cells B11 to B15 and values in cells D11 to D15. Inventory Available is auto calculated in D16, Costs of Goods Sold in E18 &amp; Gross Profit in E20" sqref="B10" xr:uid="{335AC542-1B40-4AC1-BB68-D8812E318455}"/>
    <dataValidation allowBlank="1" showInputMessage="1" showErrorMessage="1" prompt="Expenses label is in cell below" sqref="B20" xr:uid="{A81DE25C-C29F-4E1A-8B01-4BA91BCB360B}"/>
    <dataValidation allowBlank="1" showInputMessage="1" showErrorMessage="1" prompt="Enter or Modify Expenses items in cells B23 to B48 and values in cells D23 to D48. Total Expenses are auto calculated in cell E49 and Net Operating Income in cell E51" sqref="B22 I10" xr:uid="{CFEA09E1-945E-4C52-A050-6B6D582FB901}"/>
    <dataValidation allowBlank="1" showInputMessage="1" showErrorMessage="1" prompt="Other Income label is in cell below" sqref="B64" xr:uid="{F47C7284-05DD-42AE-8C83-077320EBC74F}"/>
    <dataValidation allowBlank="1" showInputMessage="1" showErrorMessage="1" prompt="Enter or Modify Other Income items in cell B54 and B55 and values in cell D54 and D55. Total Other Income is auto calculated in cell E56 and Net Income or Loss in cell E58" sqref="B66" xr:uid="{58B05300-CB26-42E8-99FD-64011714C3D7}"/>
  </dataValidations>
  <printOptions horizontalCentered="1"/>
  <pageMargins left="0.65" right="0.65" top="0.65" bottom="0.9" header="0" footer="0"/>
  <pageSetup scale="88" orientation="portrait" horizontalDpi="300" verticalDpi="300" r:id="rId1"/>
  <headerFooter alignWithMargins="0"/>
  <ignoredErrors>
    <ignoredError sqref="F69 F18 E16 F8"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showRowColHeaders="0" workbookViewId="0"/>
  </sheetViews>
  <sheetFormatPr defaultRowHeight="12.75" x14ac:dyDescent="0.2"/>
  <sheetData>
    <row r="1" spans="1:2" ht="25.5" x14ac:dyDescent="0.2">
      <c r="A1" t="s">
        <v>0</v>
      </c>
      <c r="B1" t="b">
        <v>0</v>
      </c>
    </row>
    <row r="2" spans="1:2" x14ac:dyDescent="0.2">
      <c r="A2" t="s">
        <v>1</v>
      </c>
      <c r="B2" t="b">
        <v>0</v>
      </c>
    </row>
    <row r="3" spans="1:2" ht="25.5" x14ac:dyDescent="0.2">
      <c r="A3" t="s">
        <v>2</v>
      </c>
      <c r="B3" t="s">
        <v>4</v>
      </c>
    </row>
    <row r="4" spans="1:2" x14ac:dyDescent="0.2">
      <c r="A4" t="s">
        <v>3</v>
      </c>
      <c r="B4">
        <v>1</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Template/>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P&amp;L</vt:lpstr>
      <vt:lpstr>COGS</vt:lpstr>
      <vt:lpstr>Gross_Profit</vt:lpstr>
      <vt:lpstr>Inventory_Avail</vt:lpstr>
      <vt:lpstr>Net_Income</vt:lpstr>
      <vt:lpstr>Net_Sales</vt:lpstr>
      <vt:lpstr>Op_Income</vt:lpstr>
      <vt:lpstr>Operating_Income</vt:lpstr>
      <vt:lpstr>Other_Income</vt:lpstr>
      <vt:lpstr>'P&amp;L'!Print_Area</vt:lpstr>
      <vt:lpstr>TemplatePrintArea</vt:lpstr>
      <vt:lpstr>Total_Expenses</vt:lpstr>
    </vt:vector>
  </TitlesOfParts>
  <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coreProperties>
</file>